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Y:\2020\IEP\INFORMES\2022\1er_Trimestre\"/>
    </mc:Choice>
  </mc:AlternateContent>
  <workbookProtection workbookAlgorithmName="SHA-512" workbookHashValue="m3PGBvgxK6eXsUwRLmNKiNWkO2luNhPkmcUf8stUpdNwn8lZDrcjSdnCYscvDEye8hoZxJFPWN+dnBVBspQQTA==" workbookSaltValue="bmsxom/ptOMh0MxTgCXoGA==" workbookSpinCount="100000" lockStructure="1"/>
  <bookViews>
    <workbookView xWindow="0" yWindow="0" windowWidth="28800" windowHeight="14595"/>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Estructura_Admnistrativa!$A$1:$E$55</definedName>
    <definedName name="_xlcn.LinkedTable_BD1" hidden="1">BD[]</definedName>
    <definedName name="SegmentaciónDeDatos_Entidad">#N/A</definedName>
    <definedName name="SegmentaciónDeDatos_Sector">#N/A</definedName>
    <definedName name="SegmentaciónDeDatos_Sector_Administrativo">#N/A</definedName>
  </definedNames>
  <calcPr calcId="152511"/>
  <pivotCaches>
    <pivotCache cacheId="0" r:id="rId6"/>
    <pivotCache cacheId="1" r:id="rId7"/>
    <pivotCache cacheId="2" r:id="rId8"/>
    <pivotCache cacheId="3" r:id="rId9"/>
    <pivotCache cacheId="4" r:id="rId10"/>
    <pivotCache cacheId="5" r:id="rId11"/>
    <pivotCache cacheId="6" r:id="rId12"/>
    <pivotCache cacheId="7" r:id="rId13"/>
    <pivotCache cacheId="8" r:id="rId14"/>
    <pivotCache cacheId="9" r:id="rId15"/>
  </pivotCaches>
  <extLst>
    <ext xmlns:x14="http://schemas.microsoft.com/office/spreadsheetml/2009/9/main" uri="{876F7934-8845-4945-9796-88D515C7AA90}">
      <x14:pivotCaches>
        <pivotCache cacheId="10"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F17" i="9" l="1"/>
  <c r="F16" i="9"/>
  <c r="F15" i="9"/>
  <c r="J97" i="9"/>
  <c r="F18" i="9" l="1"/>
  <c r="E108" i="9"/>
  <c r="E107" i="9"/>
  <c r="E106" i="9"/>
  <c r="E105" i="9"/>
  <c r="E104" i="9"/>
  <c r="I96" i="9"/>
  <c r="H97" i="9"/>
  <c r="J95" i="9"/>
  <c r="J96" i="9"/>
  <c r="I95" i="9"/>
  <c r="H95" i="9"/>
  <c r="I97" i="9"/>
  <c r="H96" i="9"/>
  <c r="J50" i="9"/>
  <c r="H47" i="9"/>
  <c r="I45" i="9"/>
  <c r="H51" i="9"/>
  <c r="E132" i="9"/>
  <c r="J54" i="9"/>
  <c r="I52" i="9"/>
  <c r="E118" i="9"/>
  <c r="I47" i="9"/>
  <c r="J48" i="9"/>
  <c r="I50" i="9"/>
  <c r="E140" i="9"/>
  <c r="I48" i="9"/>
  <c r="H49" i="9"/>
  <c r="E130" i="9"/>
  <c r="J51" i="9"/>
  <c r="E131" i="9"/>
  <c r="E27" i="9"/>
  <c r="I51" i="9"/>
  <c r="E24" i="9"/>
  <c r="J43" i="9"/>
  <c r="J46" i="9"/>
  <c r="H54" i="9"/>
  <c r="E141" i="9"/>
  <c r="E142" i="9"/>
  <c r="H45" i="9"/>
  <c r="H48" i="9"/>
  <c r="I54" i="9"/>
  <c r="J52" i="9"/>
  <c r="E115" i="9"/>
  <c r="H52" i="9"/>
  <c r="H44" i="9"/>
  <c r="E28" i="9"/>
  <c r="E117" i="9"/>
  <c r="J47" i="9"/>
  <c r="I46" i="9"/>
  <c r="J45" i="9"/>
  <c r="I55" i="9"/>
  <c r="I53" i="9"/>
  <c r="J44" i="9"/>
  <c r="E119" i="9"/>
  <c r="E121" i="9"/>
  <c r="H50" i="9"/>
  <c r="E116" i="9"/>
  <c r="H55" i="9"/>
  <c r="I44" i="9"/>
  <c r="E26" i="9"/>
  <c r="E25" i="9"/>
  <c r="H43" i="9"/>
  <c r="J53" i="9"/>
  <c r="E120" i="9"/>
  <c r="I43" i="9"/>
  <c r="J49" i="9"/>
  <c r="H53" i="9"/>
  <c r="J55" i="9"/>
  <c r="I49" i="9"/>
  <c r="H46" i="9"/>
  <c r="F64" i="9" l="1"/>
  <c r="F65" i="9"/>
  <c r="F63" i="9"/>
  <c r="E63" i="9"/>
  <c r="E64" i="9"/>
  <c r="E65" i="9"/>
  <c r="J87" i="9"/>
  <c r="J93" i="9"/>
  <c r="I94" i="9"/>
  <c r="H84" i="9"/>
  <c r="J86" i="9"/>
  <c r="J79" i="9"/>
  <c r="I92" i="9"/>
  <c r="H83" i="9"/>
  <c r="I85" i="9"/>
  <c r="I88" i="9"/>
  <c r="H85" i="9"/>
  <c r="J90" i="9"/>
  <c r="I80" i="9"/>
  <c r="I77" i="9"/>
  <c r="H86" i="9"/>
  <c r="I84" i="9"/>
  <c r="H94" i="9"/>
  <c r="J77" i="9"/>
  <c r="H77" i="9"/>
  <c r="J80" i="9"/>
  <c r="H90" i="9"/>
  <c r="H78" i="9"/>
  <c r="H79" i="9"/>
  <c r="I91" i="9"/>
  <c r="H81" i="9"/>
  <c r="H89" i="9"/>
  <c r="H92" i="9"/>
  <c r="H80" i="9"/>
  <c r="J85" i="9"/>
  <c r="I93" i="9"/>
  <c r="H82" i="9"/>
  <c r="J78" i="9"/>
  <c r="I79" i="9"/>
  <c r="I89" i="9"/>
  <c r="J83" i="9"/>
  <c r="I81" i="9"/>
  <c r="H87" i="9"/>
  <c r="I82" i="9"/>
  <c r="I86" i="9"/>
  <c r="J92" i="9"/>
  <c r="I90" i="9"/>
  <c r="H88" i="9"/>
  <c r="H91" i="9"/>
  <c r="J89" i="9"/>
  <c r="I87" i="9"/>
  <c r="I78" i="9"/>
  <c r="J94" i="9"/>
  <c r="J82" i="9"/>
  <c r="I83" i="9"/>
  <c r="H93" i="9"/>
  <c r="J88" i="9"/>
  <c r="J81" i="9"/>
  <c r="J84" i="9"/>
  <c r="J91" i="9"/>
  <c r="E129" i="9"/>
  <c r="E127" i="9"/>
  <c r="E126" i="9"/>
  <c r="E128" i="9"/>
  <c r="G63" i="9" l="1"/>
  <c r="G64" i="9"/>
  <c r="G65" i="9"/>
  <c r="J40" i="9"/>
  <c r="H39" i="9"/>
  <c r="J42" i="9"/>
  <c r="I37" i="9"/>
  <c r="H42" i="9"/>
  <c r="H35" i="9"/>
  <c r="I40" i="9"/>
  <c r="H41" i="9"/>
  <c r="H40" i="9"/>
  <c r="J39" i="9"/>
  <c r="I42" i="9"/>
  <c r="J35" i="9"/>
  <c r="H36" i="9"/>
  <c r="E16" i="9"/>
  <c r="E15" i="9"/>
  <c r="I36" i="9"/>
  <c r="J36" i="9"/>
  <c r="J41" i="9"/>
  <c r="E17" i="9"/>
  <c r="H37" i="9"/>
  <c r="I41" i="9"/>
  <c r="J37" i="9"/>
  <c r="I38" i="9"/>
  <c r="J38" i="9"/>
  <c r="H38" i="9"/>
  <c r="I39" i="9"/>
  <c r="I3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1"/>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<sst xmlns="http://schemas.openxmlformats.org/spreadsheetml/2006/main" count="2656" uniqueCount="560">
  <si>
    <t>Nombre_Entidad</t>
  </si>
  <si>
    <t>Estado</t>
  </si>
  <si>
    <t>Nombre_edificación</t>
  </si>
  <si>
    <t>Dirección</t>
  </si>
  <si>
    <t>Localidad</t>
  </si>
  <si>
    <t>UPZ</t>
  </si>
  <si>
    <t>Barrio</t>
  </si>
  <si>
    <t>CHIP</t>
  </si>
  <si>
    <t>Coordenada_Este</t>
  </si>
  <si>
    <t>Coordenada_Norte</t>
  </si>
  <si>
    <t>Régimen_propiedad_horizontal</t>
  </si>
  <si>
    <t>Instrumentación_sísmica</t>
  </si>
  <si>
    <t>Clasificación_Suelo</t>
  </si>
  <si>
    <t>Grupo_uso_(NSR)</t>
  </si>
  <si>
    <t>Capacidad_máxima_ocupación</t>
  </si>
  <si>
    <t>Avalúo_Catastral_(COP)</t>
  </si>
  <si>
    <t>Año_Avalúo_Catastral</t>
  </si>
  <si>
    <t>Año_construido</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</si>
  <si>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</si>
  <si>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</si>
  <si>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</si>
  <si>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</si>
  <si>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</si>
  <si>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</si>
  <si>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</si>
  <si>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</si>
  <si>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</si>
  <si>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</si>
  <si>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</si>
  <si>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</si>
  <si>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</si>
  <si>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</si>
  <si>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</si>
  <si>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</si>
  <si>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</si>
  <si>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</si>
  <si>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</si>
  <si>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</si>
  <si>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</si>
  <si>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</si>
  <si>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</si>
  <si>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</si>
  <si>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</si>
  <si>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</si>
  <si>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</si>
  <si>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</si>
  <si>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</si>
  <si>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DX+D99/W+W99/LN/DY+D99/W+W99/LN+D99/H99/YAPP:1212151/OC99/BP99/PLFE/IRIR+TOR+IRN+IRN/EW99/RSH99+RMT99+R99+RWC99/FN+FWC99/FOS99</t>
  </si>
  <si>
    <t>Secretaría de Educación del Distrito</t>
  </si>
  <si>
    <t>ejemplo</t>
  </si>
  <si>
    <t>0.0</t>
  </si>
  <si>
    <t>R(1001,2000)</t>
  </si>
  <si>
    <t>UAE Cuerpo Oficial de Bomberos de Bogotá</t>
  </si>
  <si>
    <t>Inicial</t>
  </si>
  <si>
    <t>B-5 Kennedy</t>
  </si>
  <si>
    <t>B-4 Puente Aranda</t>
  </si>
  <si>
    <t>B-16 Venecia - Módulo 2 - Sala de máquinas</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</si>
  <si>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</si>
  <si>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</si>
  <si>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</si>
  <si>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</si>
  <si>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</si>
  <si>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</si>
  <si>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</si>
  <si>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</si>
  <si>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</si>
  <si>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</si>
  <si>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</si>
  <si>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</si>
  <si>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</si>
  <si>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</si>
  <si>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</si>
  <si>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</si>
  <si>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</si>
  <si>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B-3 Restrepo</t>
  </si>
  <si>
    <t>B-1 Chapinero</t>
  </si>
  <si>
    <t>B-6 Fontibón</t>
  </si>
  <si>
    <t>B-7 Ferias</t>
  </si>
  <si>
    <t>B-10 Marichuela</t>
  </si>
  <si>
    <t>B-9 Bellavista</t>
  </si>
  <si>
    <t>B-8 Bosa</t>
  </si>
  <si>
    <t>B-2 Central</t>
  </si>
  <si>
    <t xml:space="preserve">CL 11 # 20 A - 10 </t>
  </si>
  <si>
    <t>LA SABANA</t>
  </si>
  <si>
    <t>La Sabana</t>
  </si>
  <si>
    <t>AAA0034 HLPA</t>
  </si>
  <si>
    <t>A2</t>
  </si>
  <si>
    <t>La edificación se encuentra con deterioros menores locativos, el estado de la estructura se encuentra en buen estado. Las placas de contrapiso se encuentran rotas debido al alto tráfico producto de la actividad que implican las máquinas de bomberos.</t>
  </si>
  <si>
    <t xml:space="preserve"> 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</si>
  <si>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DX+PF/C99/LFINF+D99/DY+OF/C99/LFINF+D99/HEX:1+HB99+HF99+HD99/Y99/OC99/BP2/PLFL/IRIR+TOR+IRN+IRN/EWMA/RSH2+RMT6+RME+RME1+RTD99/FC+FC2+FWC99/FOS99</t>
  </si>
  <si>
    <t>B-16 Venecia - Módulo 3 - Gimnasio &amp; alojamientos</t>
  </si>
  <si>
    <t>DX+PF/C99/LFINF+D99/DY+OF/C99/LFINF+D99/HEX:2+HB99+HF99+HD99/Y99/OC99/BP99/PLF99/IR99/EW99/RSH99+RMT99+R99+RWC99/FN+FWC99/FOS99</t>
  </si>
  <si>
    <t>B-17 Centro Histórico</t>
  </si>
  <si>
    <t>B-16 Venecia - Módulo 1 - Bloque principal</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</si>
  <si>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</si>
  <si>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</si>
  <si>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</si>
  <si>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B-15 Garcés Navas</t>
  </si>
  <si>
    <t>B-14 Bicentenario de la Independencia</t>
  </si>
  <si>
    <t>B-13 Caobos Salazar</t>
  </si>
  <si>
    <t>B-12 Suba</t>
  </si>
  <si>
    <t>B-11 Candelaria</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</si>
  <si>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</si>
  <si>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</si>
  <si>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</si>
  <si>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</si>
  <si>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</si>
  <si>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</si>
  <si>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</si>
  <si>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</si>
  <si>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</si>
  <si>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</si>
  <si>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</si>
  <si>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</si>
  <si>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</si>
  <si>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</si>
  <si>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</si>
  <si>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</si>
  <si>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</si>
  <si>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</si>
  <si>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</si>
  <si>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</si>
  <si>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</si>
  <si>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</si>
  <si>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</si>
  <si>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</si>
  <si>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</si>
  <si>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</si>
  <si>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</si>
  <si>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</si>
  <si>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</si>
  <si>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</si>
  <si>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</si>
  <si>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</si>
  <si>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</si>
  <si>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</si>
  <si>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</si>
  <si>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</si>
  <si>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</si>
  <si>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</si>
  <si>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</si>
  <si>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</si>
  <si>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</si>
  <si>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</si>
  <si>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</si>
  <si>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</si>
  <si>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</si>
  <si>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</si>
  <si>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</si>
  <si>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</si>
  <si>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</si>
  <si>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</si>
  <si>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</si>
  <si>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</si>
  <si>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</si>
  <si>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</si>
  <si>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</si>
  <si>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</si>
  <si>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</si>
  <si>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</si>
  <si>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</si>
  <si>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</si>
  <si>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</si>
  <si>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</si>
  <si>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</si>
  <si>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</si>
  <si>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</si>
  <si>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</si>
  <si>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</si>
  <si>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</si>
  <si>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</si>
  <si>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</si>
  <si>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</si>
  <si>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</si>
  <si>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</si>
  <si>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</si>
  <si>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</si>
  <si>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</si>
  <si>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</si>
  <si>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</si>
  <si>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</si>
  <si>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</si>
  <si>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</si>
  <si>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</si>
  <si>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</si>
  <si>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</si>
  <si>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</si>
  <si>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</si>
  <si>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</si>
  <si>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</si>
  <si>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</si>
  <si>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</si>
  <si>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</si>
  <si>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</si>
  <si>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</si>
  <si>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</si>
  <si>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</si>
  <si>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</si>
  <si>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</si>
  <si>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</si>
  <si>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</si>
  <si>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</si>
  <si>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</si>
  <si>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</si>
  <si>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</si>
  <si>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</si>
  <si>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</si>
  <si>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</si>
  <si>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</si>
  <si>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</si>
  <si>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</si>
  <si>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</si>
  <si>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</si>
  <si>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</si>
  <si>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</si>
  <si>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</si>
  <si>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</si>
  <si>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</si>
  <si>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</si>
  <si>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</si>
  <si>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</si>
  <si>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</si>
  <si>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</si>
  <si>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</si>
  <si>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</si>
  <si>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</si>
  <si>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</si>
  <si>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</si>
  <si>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</si>
  <si>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</si>
  <si>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</si>
  <si>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</si>
  <si>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</si>
  <si>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</si>
  <si>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</si>
  <si>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</si>
  <si>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</si>
  <si>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</si>
  <si>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</si>
  <si>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</si>
  <si>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</si>
  <si>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</si>
  <si>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</si>
  <si>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</si>
  <si>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</si>
  <si>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</si>
  <si>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</si>
  <si>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</si>
  <si>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</si>
  <si>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</si>
  <si>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</si>
  <si>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</si>
  <si>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</si>
  <si>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</si>
  <si>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</si>
  <si>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</si>
  <si>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</si>
  <si>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</si>
  <si>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</si>
  <si>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</si>
  <si>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</si>
  <si>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</si>
  <si>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</si>
  <si>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</si>
  <si>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</si>
  <si>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</si>
  <si>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</si>
  <si>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</si>
  <si>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</si>
  <si>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</si>
  <si>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</si>
  <si>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</si>
  <si>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</si>
  <si>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</si>
  <si>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</si>
  <si>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</si>
  <si>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</si>
  <si>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</si>
  <si>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</si>
  <si>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</si>
  <si>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</si>
  <si>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</si>
  <si>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</si>
  <si>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</si>
  <si>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</si>
  <si>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</si>
  <si>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</si>
  <si>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</si>
  <si>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</si>
  <si>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</si>
  <si>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</si>
  <si>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</si>
  <si>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</si>
  <si>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</si>
  <si>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</si>
  <si>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</si>
  <si>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</si>
  <si>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</si>
  <si>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</si>
  <si>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</si>
  <si>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</si>
  <si>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</si>
  <si>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DX+D99/MAT99/L99/DY+D99/C99/L99/H99/Y99/OC99/BP99/PLF99/IRIR+REC+TOR+IRN/EW99/RSH99+RMT99+R99+RWC99/FN+FWC99/FOS99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</si>
  <si>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</si>
  <si>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</si>
  <si>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</si>
  <si>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</si>
  <si>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</si>
  <si>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</si>
  <si>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</si>
  <si>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</si>
  <si>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</si>
  <si>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</si>
  <si>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</si>
  <si>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</si>
  <si>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</si>
  <si>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</si>
  <si>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</si>
  <si>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</si>
  <si>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</si>
  <si>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</si>
  <si>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</si>
  <si>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</si>
  <si>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</si>
  <si>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</si>
  <si>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</si>
  <si>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</si>
  <si>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</si>
  <si>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</si>
  <si>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</si>
  <si>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</si>
  <si>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</si>
  <si>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</si>
  <si>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</si>
  <si>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Secretaría Distrital de Gobierno [20 Localidades]</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</si>
  <si>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</si>
  <si>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</si>
  <si>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</si>
  <si>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</si>
  <si>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</si>
  <si>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</si>
  <si>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</si>
  <si>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</si>
  <si>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</si>
  <si>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</si>
  <si>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</si>
  <si>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</si>
  <si>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</si>
  <si>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</si>
  <si>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</si>
  <si>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</si>
  <si>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</si>
  <si>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</si>
  <si>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</si>
  <si>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</si>
  <si>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</si>
  <si>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</si>
  <si>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</si>
  <si>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</si>
  <si>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</si>
  <si>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</si>
  <si>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</si>
  <si>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</si>
  <si>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</si>
  <si>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</si>
  <si>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</si>
  <si>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</si>
  <si>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</si>
  <si>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</si>
  <si>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</si>
  <si>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</si>
  <si>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</si>
  <si>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</si>
  <si>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</si>
  <si>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</si>
  <si>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</si>
  <si>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</si>
  <si>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</si>
  <si>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</si>
  <si>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</si>
  <si>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</si>
  <si>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</si>
  <si>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</si>
  <si>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</si>
  <si>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</si>
  <si>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</si>
  <si>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Gestión de Riesgos y Cambio Climático IDIGER (FONDIGER)</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</si>
  <si>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</si>
  <si>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</si>
  <si>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</si>
  <si>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</si>
  <si>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</si>
  <si>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</si>
  <si>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</si>
  <si>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</si>
  <si>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</si>
  <si>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Acueducto, Alcantarillado y Aseo de Bogotá EAB - ESP (Aguas de Bogotá)</t>
  </si>
  <si>
    <t>Emp. de Energía de Bogotá S.A. EEB - ESP</t>
  </si>
  <si>
    <t>Emp. de Telecomunicaciones de Bogotá S.A. – ETB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</si>
  <si>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</si>
  <si>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</si>
  <si>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</si>
  <si>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</si>
  <si>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</si>
  <si>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</si>
  <si>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</si>
  <si>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</si>
  <si>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</si>
  <si>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</si>
  <si>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</si>
  <si>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</si>
  <si>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</si>
  <si>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</si>
  <si>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</si>
  <si>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</si>
  <si>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</si>
  <si>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</si>
  <si>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</si>
  <si>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</si>
  <si>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</si>
  <si>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</si>
  <si>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</si>
  <si>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</si>
  <si>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</si>
  <si>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</si>
  <si>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</si>
  <si>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</si>
  <si>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</si>
  <si>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</si>
  <si>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</si>
  <si>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</si>
  <si>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</si>
  <si>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</si>
  <si>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</si>
  <si>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</si>
  <si>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</si>
  <si>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</si>
  <si>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</si>
  <si>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</si>
  <si>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</si>
  <si>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</si>
  <si>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</si>
  <si>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</si>
  <si>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</si>
  <si>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</si>
  <si>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</si>
  <si>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</si>
  <si>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</si>
  <si>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</si>
  <si>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</si>
  <si>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</si>
  <si>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</si>
  <si>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</si>
  <si>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</si>
  <si>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</si>
  <si>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</si>
  <si>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</si>
  <si>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</si>
  <si>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</si>
  <si>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</si>
  <si>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</si>
  <si>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</si>
  <si>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</si>
  <si>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</si>
  <si>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</si>
  <si>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</si>
  <si>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</si>
  <si>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</si>
  <si>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</si>
  <si>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</si>
  <si>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</si>
  <si>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</si>
  <si>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</si>
  <si>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</si>
  <si>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</si>
  <si>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</si>
  <si>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</si>
  <si>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</si>
  <si>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</si>
  <si>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</si>
  <si>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</si>
  <si>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</si>
  <si>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</si>
  <si>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</si>
  <si>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</si>
  <si>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</si>
  <si>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</si>
  <si>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</si>
  <si>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</si>
  <si>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</si>
  <si>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</si>
  <si>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</si>
  <si>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</si>
  <si>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</si>
  <si>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</si>
  <si>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</si>
  <si>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</si>
  <si>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</si>
  <si>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</si>
  <si>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</si>
  <si>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</si>
  <si>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</si>
  <si>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</si>
  <si>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</si>
  <si>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</si>
  <si>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</si>
  <si>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</si>
  <si>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</si>
  <si>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</si>
  <si>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</si>
  <si>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</si>
  <si>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</si>
  <si>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</si>
  <si>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</si>
  <si>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</si>
  <si>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</si>
  <si>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</si>
  <si>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</si>
  <si>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</si>
  <si>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</si>
  <si>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</si>
  <si>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</si>
  <si>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</si>
  <si>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</si>
  <si>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</si>
  <si>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</si>
  <si>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</si>
  <si>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Marzo de 2022</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</si>
  <si>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</si>
  <si>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</si>
  <si>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</si>
  <si>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</si>
  <si>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</si>
  <si>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</si>
  <si>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</si>
  <si>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</si>
  <si>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</si>
  <si>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</si>
  <si>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</si>
  <si>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</si>
  <si>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</si>
  <si>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</si>
  <si>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</si>
  <si>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</si>
  <si>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</si>
  <si>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</si>
  <si>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</si>
  <si>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</si>
  <si>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</si>
  <si>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</si>
  <si>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</si>
  <si>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</si>
  <si>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</si>
  <si>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</si>
  <si>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</si>
  <si>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</si>
  <si>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</si>
  <si>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Fase registro</t>
  </si>
  <si>
    <t>Cantidad de edificaciones por fase de registro</t>
  </si>
  <si>
    <t>Cantidad de edificaciones por fase de registro y por localidad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</si>
</sst>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2" x14ac:knownFonts="1">
    <font>
      <sz val="10"/>
      <name val="Arial"/>
    </font>
    <font>
      <b/>
      <sz val="14"/>
      <name val="ARIAL"/>
    </font>
    <font>
      <b/>
      <sz val="16"/>
      <name val="Arial"/>
      <family val="2"/>
    </font>
    <font>
      <b/>
      <sz val="18"/>
      <name val="Arial"/>
      <family val="2"/>
    </font>
    <font>
      <sz val="10"/>
      <name val="Arial"/>
      <family val="2"/>
    </font>
    <font>
      <u/>
      <sz val="10"/>
      <color theme="10"/>
      <name val="Arial"/>
    </font>
    <font>
      <b/>
      <sz val="10"/>
      <name val="Arial"/>
      <family val="2"/>
    </font>
    <font>
      <sz val="10"/>
      <name val="Arial"/>
    </font>
    <font>
      <b/>
      <sz val="20"/>
      <name val="Arial"/>
      <family val="2"/>
    </font>
    <font>
      <sz val="8"/>
      <name val="Arial"/>
      <family val="2"/>
    </font>
    <font>
      <sz val="10"/>
      <name val="Calibri"/>
      <family val="2"/>
      <scheme val="minor"/>
    </font>
    <font>
      <b/>
      <sz val="48"/>
      <color rgb="FFFF0000"/>
      <name val="Arial"/>
      <family val="2"/>
    </font>
  </fonts>
  <fills count="11">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0">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4" fillId="0" borderId="4" xfId="0" applyFont="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4" fillId="0" borderId="1" xfId="0" applyFont="1" applyBorder="1" applyAlignment="1">
      <alignment vertical="center" wrapText="1"/>
    </xf>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ill="1" applyBorder="1"/>
    <xf numFmtId="0" fontId="0" fillId="0" borderId="5" xfId="0" applyBorder="1"/>
    <xf numFmtId="0" fontId="4" fillId="9" borderId="0" xfId="0" applyFont="1" applyFill="1" applyBorder="1"/>
    <xf numFmtId="0" fontId="0" fillId="0" borderId="0" xfId="0" applyBorder="1"/>
  </cellXfs>
  <cellStyles count="3">
    <cellStyle name="Hipervínculo" xfId="1" builtinId="8"/>
    <cellStyle name="Normal" xfId="0" builtinId="0"/>
    <cellStyle name="Porcentaje" xfId="2" builtinId="5"/>
  </cellStyles>
  <dxfs count="34">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33"/>
      <tableStyleElement type="headerRow" dxfId="32"/>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9498213604356712"/>
                  <c:y val="0.11764705882352941"/>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1776798825256977"/>
                  <c:y val="-0.19251336898395721"/>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088397100142218"/>
                      <c:h val="0.1352584670231729"/>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75</c:v>
                </c:pt>
                <c:pt idx="1">
                  <c:v>12</c:v>
                </c:pt>
                <c:pt idx="2">
                  <c:v>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 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HC!$H$34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HC!$G$35:$G$55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HC!$H$35:$H$55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numCache>
            </c:numRef>
          </c:val>
        </c:ser>
        <c:ser>
          <c:idx val="1"/>
          <c:order val="1"/>
          <c:tx>
            <c:strRef>
              <c:f>HC!$I$34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HC!$G$35:$G$55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1</c:v>
                </c:pt>
                <c:pt idx="1">
                  <c:v>0</c:v>
                </c:pt>
                <c:pt idx="2">
                  <c:v>0</c:v>
                </c:pt>
                <c:pt idx="3">
                  <c:v>0</c:v>
                </c:pt>
                <c:pt idx="4">
                  <c:v>0</c:v>
                </c:pt>
                <c:pt idx="5">
                  <c:v>3</c:v>
                </c:pt>
                <c:pt idx="6">
                  <c:v>0</c:v>
                </c:pt>
                <c:pt idx="7">
                  <c:v>0</c:v>
                </c:pt>
                <c:pt idx="8">
                  <c:v>2</c:v>
                </c:pt>
                <c:pt idx="9">
                  <c:v>1</c:v>
                </c:pt>
                <c:pt idx="10">
                  <c:v>0</c:v>
                </c:pt>
                <c:pt idx="11">
                  <c:v>0</c:v>
                </c:pt>
                <c:pt idx="12">
                  <c:v>0</c:v>
                </c:pt>
                <c:pt idx="13">
                  <c:v>1</c:v>
                </c:pt>
                <c:pt idx="14">
                  <c:v>1</c:v>
                </c:pt>
                <c:pt idx="15">
                  <c:v>0</c:v>
                </c:pt>
                <c:pt idx="16">
                  <c:v>0</c:v>
                </c:pt>
                <c:pt idx="17">
                  <c:v>0</c:v>
                </c:pt>
                <c:pt idx="18">
                  <c:v>0</c:v>
                </c:pt>
                <c:pt idx="19">
                  <c:v>0</c:v>
                </c:pt>
                <c:pt idx="20">
                  <c:v>3</c:v>
                </c:pt>
              </c:numCache>
            </c:numRef>
          </c:val>
        </c:ser>
        <c:ser>
          <c:idx val="2"/>
          <c:order val="2"/>
          <c:tx>
            <c:strRef>
              <c:f>HC!$J$34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HC!$G$35:$G$55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6</c:v>
                </c:pt>
                <c:pt idx="1">
                  <c:v>0</c:v>
                </c:pt>
                <c:pt idx="2">
                  <c:v>1</c:v>
                </c:pt>
                <c:pt idx="3">
                  <c:v>1</c:v>
                </c:pt>
                <c:pt idx="4">
                  <c:v>3</c:v>
                </c:pt>
                <c:pt idx="5">
                  <c:v>1</c:v>
                </c:pt>
                <c:pt idx="6">
                  <c:v>2</c:v>
                </c:pt>
                <c:pt idx="7">
                  <c:v>0</c:v>
                </c:pt>
                <c:pt idx="8">
                  <c:v>1</c:v>
                </c:pt>
                <c:pt idx="9">
                  <c:v>1</c:v>
                </c:pt>
                <c:pt idx="10">
                  <c:v>5</c:v>
                </c:pt>
                <c:pt idx="11">
                  <c:v>1</c:v>
                </c:pt>
                <c:pt idx="12">
                  <c:v>1</c:v>
                </c:pt>
                <c:pt idx="13">
                  <c:v>0</c:v>
                </c:pt>
                <c:pt idx="14">
                  <c:v>2</c:v>
                </c:pt>
                <c:pt idx="15">
                  <c:v>1</c:v>
                </c:pt>
                <c:pt idx="16">
                  <c:v>1</c:v>
                </c:pt>
                <c:pt idx="17">
                  <c:v>0</c:v>
                </c:pt>
                <c:pt idx="18">
                  <c:v>1</c:v>
                </c:pt>
                <c:pt idx="19">
                  <c:v>2</c:v>
                </c:pt>
                <c:pt idx="20">
                  <c:v>45</c:v>
                </c:pt>
              </c:numCache>
            </c:numRef>
          </c:val>
        </c:ser>
        <c:dLbls>
          <c:showLegendKey val="0"/>
          <c:showVal val="0"/>
          <c:showCatName val="0"/>
          <c:showSerName val="0"/>
          <c:showPercent val="0"/>
          <c:showBubbleSize val="0"/>
        </c:dLbls>
        <c:gapWidth val="20"/>
        <c:axId val="162069560"/>
        <c:axId val="163272480"/>
      </c:barChart>
      <c:catAx>
        <c:axId val="1620695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163272480"/>
        <c:crosses val="autoZero"/>
        <c:auto val="1"/>
        <c:lblAlgn val="ctr"/>
        <c:lblOffset val="100"/>
        <c:noMultiLvlLbl val="0"/>
      </c:catAx>
      <c:valAx>
        <c:axId val="163272480"/>
        <c:scaling>
          <c:orientation val="minMax"/>
        </c:scaling>
        <c:delete val="1"/>
        <c:axPos val="l"/>
        <c:numFmt formatCode="General" sourceLinked="1"/>
        <c:majorTickMark val="none"/>
        <c:minorTickMark val="none"/>
        <c:tickLblPos val="nextTo"/>
        <c:crossAx val="162069560"/>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c:v>
                </c:pt>
                <c:pt idx="1">
                  <c:v>12</c:v>
                </c:pt>
                <c:pt idx="2">
                  <c:v>75</c:v>
                </c:pt>
              </c:numCache>
            </c:numRef>
          </c:val>
        </c:ser>
        <c:dLbls>
          <c:showLegendKey val="0"/>
          <c:showVal val="0"/>
          <c:showCatName val="0"/>
          <c:showSerName val="0"/>
          <c:showPercent val="0"/>
          <c:showBubbleSize val="0"/>
        </c:dLbls>
        <c:gapWidth val="219"/>
        <c:axId val="270128104"/>
        <c:axId val="270136688"/>
      </c:barChart>
      <c:catAx>
        <c:axId val="270128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70136688"/>
        <c:crosses val="autoZero"/>
        <c:auto val="1"/>
        <c:lblAlgn val="ctr"/>
        <c:lblOffset val="100"/>
        <c:noMultiLvlLbl val="0"/>
      </c:catAx>
      <c:valAx>
        <c:axId val="270136688"/>
        <c:scaling>
          <c:orientation val="minMax"/>
        </c:scaling>
        <c:delete val="1"/>
        <c:axPos val="l"/>
        <c:numFmt formatCode="General" sourceLinked="1"/>
        <c:majorTickMark val="none"/>
        <c:minorTickMark val="none"/>
        <c:tickLblPos val="nextTo"/>
        <c:crossAx val="27012810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1</c:v>
                </c:pt>
                <c:pt idx="1">
                  <c:v>1</c:v>
                </c:pt>
                <c:pt idx="2">
                  <c:v>27</c:v>
                </c:pt>
                <c:pt idx="3">
                  <c:v>0</c:v>
                </c:pt>
                <c:pt idx="4">
                  <c:v>59</c:v>
                </c:pt>
              </c:numCache>
            </c:numRef>
          </c:val>
        </c:ser>
        <c:dLbls>
          <c:showLegendKey val="0"/>
          <c:showVal val="0"/>
          <c:showCatName val="0"/>
          <c:showSerName val="0"/>
          <c:showPercent val="0"/>
          <c:showBubbleSize val="0"/>
        </c:dLbls>
        <c:gapWidth val="219"/>
        <c:overlap val="-27"/>
        <c:axId val="270176056"/>
        <c:axId val="164299680"/>
      </c:barChart>
      <c:catAx>
        <c:axId val="270176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164299680"/>
        <c:crosses val="autoZero"/>
        <c:auto val="1"/>
        <c:lblAlgn val="ctr"/>
        <c:lblOffset val="100"/>
        <c:noMultiLvlLbl val="0"/>
      </c:catAx>
      <c:valAx>
        <c:axId val="164299680"/>
        <c:scaling>
          <c:orientation val="minMax"/>
        </c:scaling>
        <c:delete val="1"/>
        <c:axPos val="l"/>
        <c:numFmt formatCode="General" sourceLinked="1"/>
        <c:majorTickMark val="none"/>
        <c:minorTickMark val="none"/>
        <c:tickLblPos val="nextTo"/>
        <c:crossAx val="270176056"/>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[2022_I_Reporte_IEP.xlsx]HC!Total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88</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 </a:t>
            </a:r>
            <a:r>
              <a:rPr lang="es-CO" sz="1200">
                <a:solidFill>
                  <a:srgbClr val="D0D0D0"/>
                </a:solidFill>
                <a:latin typeface="Yu Gothic Light" panose="020B0300000000000000" pitchFamily="34" charset="-128"/>
                <a:ea typeface="Yu Gothic Light" panose="020B0300000000000000" pitchFamily="34" charset="-128"/>
              </a:rPr>
              <a:t>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HC!$H$76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HC!$G$77:$G$97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HC!$H$77:$H$97</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numCache>
            </c:numRef>
          </c:val>
        </c:ser>
        <c:ser>
          <c:idx val="1"/>
          <c:order val="1"/>
          <c:tx>
            <c:strRef>
              <c:f>HC!$I$76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HC!$G$77:$G$97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1</c:v>
                </c:pt>
                <c:pt idx="1">
                  <c:v>0</c:v>
                </c:pt>
                <c:pt idx="2">
                  <c:v>0</c:v>
                </c:pt>
                <c:pt idx="3">
                  <c:v>0</c:v>
                </c:pt>
                <c:pt idx="4">
                  <c:v>0</c:v>
                </c:pt>
                <c:pt idx="5">
                  <c:v>3</c:v>
                </c:pt>
                <c:pt idx="6">
                  <c:v>0</c:v>
                </c:pt>
                <c:pt idx="7">
                  <c:v>0</c:v>
                </c:pt>
                <c:pt idx="8">
                  <c:v>2</c:v>
                </c:pt>
                <c:pt idx="9">
                  <c:v>1</c:v>
                </c:pt>
                <c:pt idx="10">
                  <c:v>0</c:v>
                </c:pt>
                <c:pt idx="11">
                  <c:v>0</c:v>
                </c:pt>
                <c:pt idx="12">
                  <c:v>0</c:v>
                </c:pt>
                <c:pt idx="13">
                  <c:v>1</c:v>
                </c:pt>
                <c:pt idx="14">
                  <c:v>1</c:v>
                </c:pt>
                <c:pt idx="15">
                  <c:v>0</c:v>
                </c:pt>
                <c:pt idx="16">
                  <c:v>0</c:v>
                </c:pt>
                <c:pt idx="17">
                  <c:v>0</c:v>
                </c:pt>
                <c:pt idx="18">
                  <c:v>0</c:v>
                </c:pt>
                <c:pt idx="19">
                  <c:v>0</c:v>
                </c:pt>
                <c:pt idx="20">
                  <c:v>3</c:v>
                </c:pt>
              </c:numCache>
            </c:numRef>
          </c:val>
        </c:ser>
        <c:ser>
          <c:idx val="2"/>
          <c:order val="2"/>
          <c:tx>
            <c:strRef>
              <c:f>HC!$J$76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HC!$G$77:$G$97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6</c:v>
                </c:pt>
                <c:pt idx="1">
                  <c:v>0</c:v>
                </c:pt>
                <c:pt idx="2">
                  <c:v>1</c:v>
                </c:pt>
                <c:pt idx="3">
                  <c:v>1</c:v>
                </c:pt>
                <c:pt idx="4">
                  <c:v>3</c:v>
                </c:pt>
                <c:pt idx="5">
                  <c:v>1</c:v>
                </c:pt>
                <c:pt idx="6">
                  <c:v>2</c:v>
                </c:pt>
                <c:pt idx="7">
                  <c:v>0</c:v>
                </c:pt>
                <c:pt idx="8">
                  <c:v>1</c:v>
                </c:pt>
                <c:pt idx="9">
                  <c:v>1</c:v>
                </c:pt>
                <c:pt idx="10">
                  <c:v>5</c:v>
                </c:pt>
                <c:pt idx="11">
                  <c:v>1</c:v>
                </c:pt>
                <c:pt idx="12">
                  <c:v>1</c:v>
                </c:pt>
                <c:pt idx="13">
                  <c:v>0</c:v>
                </c:pt>
                <c:pt idx="14">
                  <c:v>2</c:v>
                </c:pt>
                <c:pt idx="15">
                  <c:v>1</c:v>
                </c:pt>
                <c:pt idx="16">
                  <c:v>1</c:v>
                </c:pt>
                <c:pt idx="17">
                  <c:v>0</c:v>
                </c:pt>
                <c:pt idx="18">
                  <c:v>1</c:v>
                </c:pt>
                <c:pt idx="19">
                  <c:v>2</c:v>
                </c:pt>
                <c:pt idx="20">
                  <c:v>45</c:v>
                </c:pt>
              </c:numCache>
            </c:numRef>
          </c:val>
        </c:ser>
        <c:dLbls>
          <c:showLegendKey val="0"/>
          <c:showVal val="0"/>
          <c:showCatName val="0"/>
          <c:showSerName val="0"/>
          <c:showPercent val="0"/>
          <c:showBubbleSize val="0"/>
        </c:dLbls>
        <c:gapWidth val="20"/>
        <c:axId val="270215928"/>
        <c:axId val="164343008"/>
      </c:barChart>
      <c:catAx>
        <c:axId val="2702159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164343008"/>
        <c:crosses val="autoZero"/>
        <c:auto val="1"/>
        <c:lblAlgn val="ctr"/>
        <c:lblOffset val="100"/>
        <c:tickMarkSkip val="1"/>
        <c:noMultiLvlLbl val="0"/>
      </c:catAx>
      <c:valAx>
        <c:axId val="164343008"/>
        <c:scaling>
          <c:orientation val="minMax"/>
        </c:scaling>
        <c:delete val="1"/>
        <c:axPos val="l"/>
        <c:numFmt formatCode="General" sourceLinked="1"/>
        <c:majorTickMark val="none"/>
        <c:minorTickMark val="none"/>
        <c:tickLblPos val="nextTo"/>
        <c:crossAx val="270215928"/>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4</c:v>
                </c:pt>
                <c:pt idx="3">
                  <c:v>25</c:v>
                </c:pt>
                <c:pt idx="4">
                  <c:v>0</c:v>
                </c:pt>
                <c:pt idx="5">
                  <c:v>0</c:v>
                </c:pt>
                <c:pt idx="6">
                  <c:v>58</c:v>
                </c:pt>
              </c:numCache>
            </c:numRef>
          </c:val>
        </c:ser>
        <c:dLbls>
          <c:showLegendKey val="0"/>
          <c:showVal val="0"/>
          <c:showCatName val="0"/>
          <c:showSerName val="0"/>
          <c:showPercent val="0"/>
          <c:showBubbleSize val="0"/>
        </c:dLbls>
        <c:gapWidth val="219"/>
        <c:overlap val="-27"/>
        <c:axId val="162071640"/>
        <c:axId val="162074776"/>
      </c:barChart>
      <c:catAx>
        <c:axId val="162071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162074776"/>
        <c:crosses val="autoZero"/>
        <c:auto val="1"/>
        <c:lblAlgn val="ctr"/>
        <c:lblOffset val="100"/>
        <c:noMultiLvlLbl val="0"/>
      </c:catAx>
      <c:valAx>
        <c:axId val="162074776"/>
        <c:scaling>
          <c:orientation val="minMax"/>
        </c:scaling>
        <c:delete val="1"/>
        <c:axPos val="l"/>
        <c:numFmt formatCode="General" sourceLinked="1"/>
        <c:majorTickMark val="none"/>
        <c:minorTickMark val="none"/>
        <c:tickLblPos val="nextTo"/>
        <c:crossAx val="162071640"/>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0</c:v>
                </c:pt>
                <c:pt idx="1">
                  <c:v>0</c:v>
                </c:pt>
                <c:pt idx="2">
                  <c:v>0</c:v>
                </c:pt>
                <c:pt idx="3">
                  <c:v>0</c:v>
                </c:pt>
                <c:pt idx="4">
                  <c:v>0</c:v>
                </c:pt>
                <c:pt idx="5">
                  <c:v>0</c:v>
                </c:pt>
                <c:pt idx="6">
                  <c:v>88</c:v>
                </c:pt>
              </c:numCache>
            </c:numRef>
          </c:val>
        </c:ser>
        <c:dLbls>
          <c:showLegendKey val="0"/>
          <c:showVal val="0"/>
          <c:showCatName val="0"/>
          <c:showSerName val="0"/>
          <c:showPercent val="0"/>
          <c:showBubbleSize val="0"/>
        </c:dLbls>
        <c:gapWidth val="219"/>
        <c:overlap val="-27"/>
        <c:axId val="162075168"/>
        <c:axId val="162077128"/>
      </c:barChart>
      <c:catAx>
        <c:axId val="16207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162077128"/>
        <c:crosses val="autoZero"/>
        <c:auto val="1"/>
        <c:lblAlgn val="ctr"/>
        <c:lblOffset val="100"/>
        <c:noMultiLvlLbl val="0"/>
      </c:catAx>
      <c:valAx>
        <c:axId val="162077128"/>
        <c:scaling>
          <c:orientation val="minMax"/>
        </c:scaling>
        <c:delete val="1"/>
        <c:axPos val="l"/>
        <c:numFmt formatCode="General" sourceLinked="1"/>
        <c:majorTickMark val="none"/>
        <c:minorTickMark val="none"/>
        <c:tickLblPos val="nextTo"/>
        <c:crossAx val="16207516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10</c:v>
                </c:pt>
                <c:pt idx="1">
                  <c:v>13</c:v>
                </c:pt>
                <c:pt idx="2">
                  <c:v>65</c:v>
                </c:pt>
              </c:numCache>
            </c:numRef>
          </c:val>
        </c:ser>
        <c:dLbls>
          <c:showLegendKey val="0"/>
          <c:showVal val="0"/>
          <c:showCatName val="0"/>
          <c:showSerName val="0"/>
          <c:showPercent val="0"/>
          <c:showBubbleSize val="0"/>
        </c:dLbls>
        <c:gapWidth val="219"/>
        <c:overlap val="-27"/>
        <c:axId val="162072816"/>
        <c:axId val="162072424"/>
      </c:barChart>
      <c:catAx>
        <c:axId val="16207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162072424"/>
        <c:crosses val="autoZero"/>
        <c:auto val="1"/>
        <c:lblAlgn val="ctr"/>
        <c:lblOffset val="100"/>
        <c:noMultiLvlLbl val="0"/>
      </c:catAx>
      <c:valAx>
        <c:axId val="162072424"/>
        <c:scaling>
          <c:orientation val="minMax"/>
        </c:scaling>
        <c:delete val="1"/>
        <c:axPos val="l"/>
        <c:numFmt formatCode="General" sourceLinked="1"/>
        <c:majorTickMark val="none"/>
        <c:minorTickMark val="none"/>
        <c:tickLblPos val="nextTo"/>
        <c:crossAx val="162072816"/>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Marzo de 2022</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88</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4656.642864814814"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30" level="32767"/>
    <cacheField name="[BD].[Estado].[Estado]" caption="Estado" numFmtId="0" hierarchy="1" level="1">
      <sharedItems count="3">
        <s v="Edición"/>
        <s v="Finalizado"/>
        <s v="Inicial"/>
      </sharedItems>
    </cacheField>
  </cacheFields>
  <cacheHierarchies count="40">
    <cacheHierarchy uniqueName="[BD].[Nombre_Entidad]" caption="Nombre_Entidad" attribute="1" defaultMemberUniqueName="[BD].[Nombre_Entidad].[All]" allUniqueName="[BD].[Nombre_Entidad].[All]" dimensionUniqueName="[BD]" displayFolder="" count="0" memberValueDatatype="130" unbalanced="0"/>
    <cacheHierarchy uniqueName="[BD].[Estado]" caption="Estado" attribute="1" defaultMemberUniqueName="[BD].[Estado].[All]" allUniqueName="[BD].[Estado].[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Clasificación_Suelo]" caption="Clasificación_Suelo" attribute="1" defaultMemberUniqueName="[BD].[Clasificación_Suelo].[All]" allUniqueName="[BD].[Clasificación_Suelo].[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2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Entidad]" caption="Entidad" attribute="1" defaultMemberUniqueName="[BD].[Entidad].[All]" allUniqueName="[BD].[Entidad].[All]" dimensionUniqueName="[BD]" displayFolder="" count="0" memberValueDatatype="130" unbalanced="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3"/>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1"/>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2"/>
        </ext>
      </extLst>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4984.492598495373"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1" level="1">
      <sharedItems count="3">
        <s v="NO"/>
        <s v="SI"/>
        <s v="Sin especificar"/>
      </sharedItems>
    </cacheField>
    <cacheField name="[Measures].[Recuento de Estado]" caption="Recuento de Estado" numFmtId="0" hierarchy="29" level="32767"/>
    <cacheField name="[BD].[Entidad].[Entidad]" caption="Entidad" numFmtId="0" hierarchy="26" level="1">
      <sharedItems containsSemiMixedTypes="0" containsNonDate="0" containsString="0"/>
    </cacheField>
  </cacheFields>
  <cacheHierarchies count="40">
    <cacheHierarchy uniqueName="[BD].[Nombre_Entidad]" caption="Nombre_Entidad" attribute="1" defaultMemberUniqueName="[BD].[Nombre_Entidad].[All]" allUniqueName="[BD].[Nombre_Entidad].[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Clasificación_Suelo]" caption="Clasificación_Suelo" attribute="1" defaultMemberUniqueName="[BD].[Clasificación_Suelo].[All]" allUniqueName="[BD].[Clasificación_Suelo].[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2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3"/>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2"/>
        </ext>
      </extLst>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4656.642827199074"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0">
    <cacheHierarchy uniqueName="[BD].[Nombre_Entidad]" caption="Nombre_Entidad" attribute="1" defaultMemberUniqueName="[BD].[Nombre_Entidad].[All]" allUniqueName="[BD].[Nombre_Entidad].[All]" dimensionUniqueName="[BD]" displayFolder="" count="0" memberValueDatatype="130" unbalanced="0"/>
    <cacheHierarchy uniqueName="[BD].[Estado]" caption="Estado" attribute="1" defaultMemberUniqueName="[BD].[Estado].[All]" allUniqueName="[BD].[Estado].[All]" dimensionUniqueName="[BD]" displayFolder="" count="2"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Clasificación_Suelo]" caption="Clasificación_Suelo" attribute="1" defaultMemberUniqueName="[BD].[Clasificación_Suelo].[All]" allUniqueName="[BD].[Clasificación_Suelo].[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2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Entidad]" caption="Entidad" attribute="1" defaultMemberUniqueName="[BD].[Entidad].[All]" allUniqueName="[BD].[Entidad].[All]" dimensionUniqueName="[BD]" displayFolder="" count="2" memberValueDatatype="130" unbalanced="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3"/>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2"/>
        </ext>
      </extLst>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23"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4656.642866550923" createdVersion="5" refreshedVersion="5" minRefreshableVersion="3" recordCount="0" supportSubquery="1" supportAdvancedDrill="1">
  <cacheSource type="external" connectionId="2"/>
  <cacheFields count="3">
    <cacheField name="[BD].[Localidad].[Localidad]" caption="Localidad" numFmtId="0" hierarchy="4" level="1">
      <sharedItems count="18">
        <s v="ANTONIO NARIÑO"/>
        <s v="BARRIOS UNIDOS"/>
        <s v="BOSA"/>
        <s v="CIUDAD BOLIVAR"/>
        <s v="ENGATIVA"/>
        <s v="FONTIBON"/>
        <s v="MARTIRES"/>
        <s v="PUENTE ARANDA"/>
        <s v="RAFAEL URIBE"/>
        <s v="SAN CRISTOBAL"/>
        <s v="SANTA FE"/>
        <s v="Sin especificar"/>
        <s v="SUBA"/>
        <s v="SUMAPAZ"/>
        <s v="TEUSAQUILLO"/>
        <s v="TUNJUELITO"/>
        <s v="USAQUEN"/>
        <s v="USME"/>
      </sharedItems>
    </cacheField>
    <cacheField name="[Measures].[Recuento de Estado]" caption="Recuento de Estado" numFmtId="0" hierarchy="29" level="32767"/>
    <cacheField name="[BD].[Estado].[Estado]" caption="Estado" numFmtId="0" hierarchy="1" level="1">
      <sharedItems count="3">
        <s v="Edición"/>
        <s v="Finalizado"/>
        <s v="Inicial"/>
      </sharedItems>
    </cacheField>
  </cacheFields>
  <cacheHierarchies count="40">
    <cacheHierarchy uniqueName="[BD].[Nombre_Entidad]" caption="Nombre_Entidad" attribute="1" defaultMemberUniqueName="[BD].[Nombre_Entidad].[All]" allUniqueName="[BD].[Nombre_Entidad].[All]" dimensionUniqueName="[BD]" displayFolder="" count="0" memberValueDatatype="130" unbalanced="0"/>
    <cacheHierarchy uniqueName="[BD].[Estado]" caption="Estado" attribute="1" defaultMemberUniqueName="[BD].[Estado].[All]" allUniqueName="[BD].[Estado].[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Clasificación_Suelo]" caption="Clasificación_Suelo" attribute="1" defaultMemberUniqueName="[BD].[Clasificación_Suelo].[All]" allUniqueName="[BD].[Clasificación_Suelo].[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2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Entidad]" caption="Entidad" attribute="1" defaultMemberUniqueName="[BD].[Entidad].[All]" allUniqueName="[BD].[Entidad].[All]" dimensionUniqueName="[BD]" displayFolder="" count="0" memberValueDatatype="130" unbalanced="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3"/>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2"/>
        </ext>
      </extLst>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4656.642867592593" createdVersion="5" refreshedVersion="5" minRefreshableVersion="3" recordCount="0" supportSubquery="1" supportAdvancedDrill="1">
  <cacheSource type="external" connectionId="2"/>
  <cacheFields count="2">
    <cacheField name="[BD].[Grupo_uso_(NSR)].[Grupo_uso_(NSR)]" caption="Grupo_uso_(NSR)" numFmtId="0" hierarchy="13" level="1">
      <sharedItems count="4">
        <s v="Grupo I"/>
        <s v="Grupo II"/>
        <s v="Grupo III"/>
        <s v="Sin especificar"/>
      </sharedItems>
    </cacheField>
    <cacheField name="[Measures].[Recuento de Estado]" caption="Recuento de Estado" numFmtId="0" hierarchy="29" level="32767"/>
  </cacheFields>
  <cacheHierarchies count="40">
    <cacheHierarchy uniqueName="[BD].[Nombre_Entidad]" caption="Nombre_Entidad" attribute="1" defaultMemberUniqueName="[BD].[Nombre_Entidad].[All]" allUniqueName="[BD].[Nombre_Entidad].[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Clasificación_Suelo]" caption="Clasificación_Suelo" attribute="1" defaultMemberUniqueName="[BD].[Clasificación_Suelo].[All]" allUniqueName="[BD].[Clasificación_Suelo].[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2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Entidad]" caption="Entidad" attribute="1" defaultMemberUniqueName="[BD].[Entidad].[All]" allUniqueName="[BD].[Entidad].[All]" dimensionUniqueName="[BD]" displayFolder="" count="0" memberValueDatatype="130" unbalanced="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3"/>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2"/>
        </ext>
      </extLst>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4656.642869560186" createdVersion="5" refreshedVersion="5" minRefreshableVersion="3" recordCount="0" supportSubquery="1" supportAdvancedDrill="1">
  <cacheSource type="external" connectionId="2"/>
  <cacheFields count="1">
    <cacheField name="[Measures].[Recuento de Estado]" caption="Recuento de Estado" numFmtId="0" hierarchy="29" level="32767"/>
  </cacheFields>
  <cacheHierarchies count="40">
    <cacheHierarchy uniqueName="[BD].[Nombre_Entidad]" caption="Nombre_Entidad" attribute="1" defaultMemberUniqueName="[BD].[Nombre_Entidad].[All]" allUniqueName="[BD].[Nombre_Entidad].[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Clasificación_Suelo]" caption="Clasificación_Suelo" attribute="1" defaultMemberUniqueName="[BD].[Clasificación_Suelo].[All]" allUniqueName="[BD].[Clasificación_Suelo].[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2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Entidad]" caption="Entidad" attribute="1" defaultMemberUniqueName="[BD].[Entidad].[All]" allUniqueName="[BD].[Entidad].[All]" dimensionUniqueName="[BD]" displayFolder="" count="0" memberValueDatatype="130" unbalanced="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3"/>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2"/>
        </ext>
      </extLst>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4984.492596643518" createdVersion="5" refreshedVersion="5" minRefreshableVersion="3" recordCount="0" supportSubquery="1" supportAdvancedDrill="1">
  <cacheSource type="external" connectionId="2"/>
  <cacheFields count="4">
    <cacheField name="[BD].[Localidad].[Localidad]" caption="Localidad" numFmtId="0" hierarchy="4" level="1">
      <sharedItems count="18">
        <s v="ANTONIO NARIÑO"/>
        <s v="BARRIOS UNIDOS"/>
        <s v="BOSA"/>
        <s v="CIUDAD BOLIVAR"/>
        <s v="ENGATIVA"/>
        <s v="FONTIBON"/>
        <s v="MARTIRES"/>
        <s v="PUENTE ARANDA"/>
        <s v="RAFAEL URIBE"/>
        <s v="SAN CRISTOBAL"/>
        <s v="SANTA FE"/>
        <s v="Sin especificar"/>
        <s v="SUBA"/>
        <s v="SUMAPAZ"/>
        <s v="TEUSAQUILLO"/>
        <s v="TUNJUELITO"/>
        <s v="USAQUEN"/>
        <s v="USME"/>
      </sharedItems>
    </cacheField>
    <cacheField name="[Measures].[Recuento de Estado]" caption="Recuento de Estado" numFmtId="0" hierarchy="29" level="32767"/>
    <cacheField name="[BD].[Estado].[Estado]" caption="Estado" numFmtId="0" hierarchy="1" level="1">
      <sharedItems count="3">
        <s v="Edición"/>
        <s v="Finalizado"/>
        <s v="Inicial"/>
      </sharedItems>
    </cacheField>
    <cacheField name="[BD].[Entidad].[Entidad]" caption="Entidad" numFmtId="0" hierarchy="26" level="1">
      <sharedItems containsSemiMixedTypes="0" containsNonDate="0" containsString="0"/>
    </cacheField>
  </cacheFields>
  <cacheHierarchies count="40">
    <cacheHierarchy uniqueName="[BD].[Nombre_Entidad]" caption="Nombre_Entidad" attribute="1" defaultMemberUniqueName="[BD].[Nombre_Entidad].[All]" allUniqueName="[BD].[Nombre_Entidad].[All]" dimensionUniqueName="[BD]" displayFolder="" count="0" memberValueDatatype="130" unbalanced="0"/>
    <cacheHierarchy uniqueName="[BD].[Estado]" caption="Estado" attribute="1" defaultMemberUniqueName="[BD].[Estado].[All]" allUniqueName="[BD].[Estado].[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Clasificación_Suelo]" caption="Clasificación_Suelo" attribute="1" defaultMemberUniqueName="[BD].[Clasificación_Suelo].[All]" allUniqueName="[BD].[Clasificación_Suelo].[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2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3"/>
      </fieldsUsage>
    </cacheHierarchy>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3"/>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2"/>
        </ext>
      </extLst>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4984.492596990742" createdVersion="5" refreshedVersion="5" minRefreshableVersion="3" recordCount="0" supportSubquery="1" supportAdvancedDrill="1">
  <cacheSource type="external" connectionId="2"/>
  <cacheFields count="3">
    <cacheField name="[BD].[Estado].[Estado]" caption="Estado" numFmtId="0" hierarchy="1" level="1">
      <sharedItems count="3">
        <s v="Edición"/>
        <s v="Finalizado"/>
        <s v="Inicial"/>
      </sharedItems>
    </cacheField>
    <cacheField name="[Measures].[Recuento de Nombre_Entidad]" caption="Recuento de Nombre_Entidad" numFmtId="0" hierarchy="27" level="32767"/>
    <cacheField name="[BD].[Entidad].[Entidad]" caption="Entidad" numFmtId="0" hierarchy="26" level="1">
      <sharedItems containsSemiMixedTypes="0" containsNonDate="0" containsString="0"/>
    </cacheField>
  </cacheFields>
  <cacheHierarchies count="40">
    <cacheHierarchy uniqueName="[BD].[Nombre_Entidad]" caption="Nombre_Entidad" attribute="1" defaultMemberUniqueName="[BD].[Nombre_Entidad].[All]" allUniqueName="[BD].[Nombre_Entidad].[All]" dimensionUniqueName="[BD]" displayFolder="" count="0" memberValueDatatype="130" unbalanced="0"/>
    <cacheHierarchy uniqueName="[BD].[Estado]" caption="Estado" attribute="1" defaultMemberUniqueName="[BD].[Estado].[All]" allUniqueName="[BD].[Estado].[All]" dimensionUniqueName="[BD]" displayFolder="" count="2" memberValueDatatype="130" unbalanced="0">
      <fieldsUsage count="2">
        <fieldUsage x="-1"/>
        <fieldUsage x="0"/>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Clasificación_Suelo]" caption="Clasificación_Suelo" attribute="1" defaultMemberUniqueName="[BD].[Clasificación_Suelo].[All]" allUniqueName="[BD].[Clasificación_Suelo].[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2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cuento de Nombre_Entidad]" caption="Recuento de Nombre_Entidad" measure="1" displayFolder="" measureGroup="BD" count="0" oneField="1">
      <fieldsUsage count="1">
        <fieldUsage x="1"/>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3"/>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2"/>
        </ext>
      </extLst>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4984.492597453704" createdVersion="5" refreshedVersion="5" minRefreshableVersion="3" recordCount="0" supportSubquery="1" supportAdvancedDrill="1">
  <cacheSource type="external" connectionId="2"/>
  <cacheFields count="3">
    <cacheField name="[BD].[Grupo_uso_(NSR)].[Grupo_uso_(NSR)]" caption="Grupo_uso_(NSR)" numFmtId="0" hierarchy="13" level="1">
      <sharedItems count="4">
        <s v="Grupo I"/>
        <s v="Grupo II"/>
        <s v="Grupo III"/>
        <s v="Sin especificar"/>
      </sharedItems>
    </cacheField>
    <cacheField name="[Measures].[Recuento de Estado]" caption="Recuento de Estado" numFmtId="0" hierarchy="29" level="32767"/>
    <cacheField name="[BD].[Entidad].[Entidad]" caption="Entidad" numFmtId="0" hierarchy="26" level="1">
      <sharedItems containsSemiMixedTypes="0" containsNonDate="0" containsString="0"/>
    </cacheField>
  </cacheFields>
  <cacheHierarchies count="40">
    <cacheHierarchy uniqueName="[BD].[Nombre_Entidad]" caption="Nombre_Entidad" attribute="1" defaultMemberUniqueName="[BD].[Nombre_Entidad].[All]" allUniqueName="[BD].[Nombre_Entidad].[All]" dimensionUniqueName="[BD]" displayFolder="" count="0" memberValueDatatype="130" unbalanced="0"/>
    <cacheHierarchy uniqueName="[BD].[Estado]" caption="Estado" attribute="1" defaultMemberUniqueName="[BD].[Estado].[All]" allUniqueName="[BD].[Estado].[All]" dimensionUniqueName="[BD]" displayFolder="" count="2"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Clasificación_Suelo]" caption="Clasificación_Suelo" attribute="1" defaultMemberUniqueName="[BD].[Clasificación_Suelo].[All]" allUniqueName="[BD].[Clasificación_Suelo].[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2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3"/>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2"/>
        </ext>
      </extLst>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4984.492597800927" createdVersion="5" refreshedVersion="5" minRefreshableVersion="3" recordCount="0" supportSubquery="1" supportAdvancedDrill="1">
  <cacheSource type="external" connectionId="2"/>
  <cacheFields count="3">
    <cacheField name="[BD].[Material].[Material]" caption="Material" numFmtId="0" hierarchy="18" level="1">
      <sharedItems count="4">
        <s v="Concreto"/>
        <s v="Mampostería"/>
        <s v="Sin especificar"/>
        <s v="Tierra"/>
      </sharedItems>
    </cacheField>
    <cacheField name="[Measures].[Recuento de Estado]" caption="Recuento de Estado" numFmtId="0" hierarchy="29" level="32767"/>
    <cacheField name="[BD].[Entidad].[Entidad]" caption="Entidad" numFmtId="0" hierarchy="26" level="1">
      <sharedItems containsSemiMixedTypes="0" containsNonDate="0" containsString="0"/>
    </cacheField>
  </cacheFields>
  <cacheHierarchies count="40">
    <cacheHierarchy uniqueName="[BD].[Nombre_Entidad]" caption="Nombre_Entidad" attribute="1" defaultMemberUniqueName="[BD].[Nombre_Entidad].[All]" allUniqueName="[BD].[Nombre_Entidad].[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Clasificación_Suelo]" caption="Clasificación_Suelo" attribute="1" defaultMemberUniqueName="[BD].[Clasificación_Suelo].[All]" allUniqueName="[BD].[Clasificación_Suelo].[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2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3"/>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2"/>
        </ext>
      </extLst>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4984.49259814815"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0" level="1">
      <sharedItems count="1">
        <s v="Sin especificar"/>
      </sharedItems>
    </cacheField>
    <cacheField name="[Measures].[Recuento de Estado]" caption="Recuento de Estado" numFmtId="0" hierarchy="29" level="32767"/>
    <cacheField name="[BD].[Entidad].[Entidad]" caption="Entidad" numFmtId="0" hierarchy="26" level="1">
      <sharedItems containsSemiMixedTypes="0" containsNonDate="0" containsString="0"/>
    </cacheField>
  </cacheFields>
  <cacheHierarchies count="40">
    <cacheHierarchy uniqueName="[BD].[Nombre_Entidad]" caption="Nombre_Entidad" attribute="1" defaultMemberUniqueName="[BD].[Nombre_Entidad].[All]" allUniqueName="[BD].[Nombre_Entidad].[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Clasificación_Suelo]" caption="Clasificación_Suelo" attribute="1" defaultMemberUniqueName="[BD].[Clasificación_Suelo].[All]" allUniqueName="[BD].[Clasificación_Suelo].[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2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3"/>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2"/>
        </ext>
      </extLst>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pivotTable1.xml><?xml version="1.0" encoding="utf-8"?>
<pivotTableDefinition xmlns="http://schemas.openxmlformats.org/spreadsheetml/2006/main" name="Tot_Loc" cacheId="1" applyNumberFormats="0" applyBorderFormats="0" applyFontFormats="0" applyPatternFormats="0" applyAlignmentFormats="0" applyWidthHeightFormats="1" dataCaption="Valores" tag="2733e6f4-c413-4bfc-b15c-5f560bb76bc5" updatedVersion="5" minRefreshableVersion="3" useAutoFormatting="1" itemPrintTitles="1" createdVersion="5" indent="0" outline="1" outlineData="1" multipleFieldFilters="0" chartFormat="3">
  <location ref="B75:F95" firstHeaderRow="1" firstDataRow="2" firstDataCol="1"/>
  <pivotFields count="3">
    <pivotField axis="axisRow" allDrilled="1" showAll="0" defaultAttributeDrillState="1">
      <items count="19">
        <item x="16"/>
        <item x="10"/>
        <item x="9"/>
        <item x="17"/>
        <item x="15"/>
        <item x="2"/>
        <item x="5"/>
        <item x="4"/>
        <item x="12"/>
        <item x="1"/>
        <item x="14"/>
        <item x="6"/>
        <item x="0"/>
        <item x="7"/>
        <item x="8"/>
        <item x="3"/>
        <item x="13"/>
        <item x="11"/>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19">
    <i>
      <x/>
    </i>
    <i>
      <x v="1"/>
    </i>
    <i>
      <x v="2"/>
    </i>
    <i>
      <x v="3"/>
    </i>
    <i>
      <x v="4"/>
    </i>
    <i>
      <x v="5"/>
    </i>
    <i>
      <x v="6"/>
    </i>
    <i>
      <x v="7"/>
    </i>
    <i>
      <x v="8"/>
    </i>
    <i>
      <x v="9"/>
    </i>
    <i>
      <x v="10"/>
    </i>
    <i>
      <x v="11"/>
    </i>
    <i>
      <x v="12"/>
    </i>
    <i>
      <x v="13"/>
    </i>
    <i>
      <x v="14"/>
    </i>
    <i>
      <x v="15"/>
    </i>
    <i>
      <x v="16"/>
    </i>
    <i>
      <x v="17"/>
    </i>
    <i t="grand">
      <x/>
    </i>
  </rowItems>
  <colFields count="1">
    <field x="2"/>
  </colFields>
  <colItems count="4">
    <i>
      <x/>
    </i>
    <i>
      <x v="1"/>
    </i>
    <i>
      <x v="2"/>
    </i>
    <i t="grand">
      <x/>
    </i>
  </colItems>
  <dataFields count="1">
    <dataField name="Recuento de Estado" fld="1" subtotal="count" baseField="0" baseItem="0"/>
  </dataFields>
  <pivotHierarchies count="40">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Norma" cacheId="8"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16" firstHeaderRow="1" firstDataRow="1" firstDataCol="1"/>
  <pivotFields count="3">
    <pivotField axis="axisRow" allDrilled="1" showAll="0" dataSourceSort="1" defaultAttributeDrillState="1">
      <items count="2">
        <item x="0"/>
        <item t="default"/>
      </items>
    </pivotField>
    <pivotField dataField="1" showAll="0"/>
    <pivotField allDrilled="1" showAll="0" dataSourceSort="1" defaultAttributeDrillState="1"/>
  </pivotFields>
  <rowFields count="1">
    <field x="0"/>
  </rowFields>
  <rowItems count="2">
    <i>
      <x/>
    </i>
    <i t="grand">
      <x/>
    </i>
  </rowItems>
  <colItems count="1">
    <i/>
  </colItems>
  <dataFields count="1">
    <dataField name="Recuento de Estado" fld="1" subtotal="count" baseField="0" baseItem="0"/>
  </dataFields>
  <pivotHierarchies count="40">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mat_est" cacheId="7"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2"/>
        <item x="0"/>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0">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Total" cacheId="3"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0">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Tabla dinámica16" cacheId="2"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8" firstHeaderRow="1" firstDataRow="1" firstDataCol="1"/>
  <pivotFields count="2">
    <pivotField axis="axisRow" allDrilled="1" showAll="0" dataSourceSort="1" defaultAttributeDrillState="1">
      <items count="5">
        <item x="0"/>
        <item x="1"/>
        <item x="2"/>
        <item x="3"/>
        <item t="default"/>
      </items>
    </pivotField>
    <pivotField dataField="1" showAll="0"/>
  </pivotFields>
  <rowFields count="1">
    <field x="0"/>
  </rowFields>
  <rowItems count="5">
    <i>
      <x/>
    </i>
    <i>
      <x v="1"/>
    </i>
    <i>
      <x v="2"/>
    </i>
    <i>
      <x v="3"/>
    </i>
    <i t="grand">
      <x/>
    </i>
  </rowItems>
  <colItems count="1">
    <i/>
  </colItems>
  <dataFields count="1">
    <dataField name="Recuento de Estado" fld="1" subtotal="count" baseField="0" baseItem="0"/>
  </dataFields>
  <pivotHierarchies count="40">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Total_edi" cacheId="0" applyNumberFormats="0" applyBorderFormats="0" applyFontFormats="0" applyPatternFormats="0" applyAlignmentFormats="0" applyWidthHeightFormats="1" dataCaption="Valores" tag="3674b252-7639-47b3-8991-d6a43043e538" updatedVersion="5" minRefreshableVersion="3" useAutoFormatting="1" itemPrintTitles="1" createdVersion="5" indent="0" outline="1" outlineData="1" multipleFieldFilters="0" chartFormat="4">
  <location ref="B62:C66" firstHeaderRow="1" firstDataRow="1" firstDataCol="1"/>
  <pivotFields count="2">
    <pivotField dataField="1" showAll="0"/>
    <pivotField axis="axisRow" allDrilled="1" showAll="0" defaultAttributeDrillState="1">
      <items count="4">
        <item x="2"/>
        <item x="0"/>
        <item x="1"/>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0">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Instrumenta" cacheId="9"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1"/>
        <item x="0"/>
        <item x="2"/>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0">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1"/>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Localidad" cacheId="4"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3" firstHeaderRow="1" firstDataRow="2" firstDataCol="1"/>
  <pivotFields count="4">
    <pivotField axis="axisRow" allDrilled="1" showAll="0" defaultAttributeDrillState="1">
      <items count="19">
        <item x="11"/>
        <item x="0"/>
        <item x="1"/>
        <item x="2"/>
        <item x="3"/>
        <item x="4"/>
        <item x="5"/>
        <item x="6"/>
        <item x="7"/>
        <item x="8"/>
        <item x="9"/>
        <item x="10"/>
        <item x="12"/>
        <item x="13"/>
        <item x="14"/>
        <item x="15"/>
        <item x="16"/>
        <item x="17"/>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19">
    <i>
      <x/>
    </i>
    <i>
      <x v="1"/>
    </i>
    <i>
      <x v="2"/>
    </i>
    <i>
      <x v="3"/>
    </i>
    <i>
      <x v="4"/>
    </i>
    <i>
      <x v="5"/>
    </i>
    <i>
      <x v="6"/>
    </i>
    <i>
      <x v="7"/>
    </i>
    <i>
      <x v="8"/>
    </i>
    <i>
      <x v="9"/>
    </i>
    <i>
      <x v="10"/>
    </i>
    <i>
      <x v="11"/>
    </i>
    <i>
      <x v="12"/>
    </i>
    <i>
      <x v="13"/>
    </i>
    <i>
      <x v="14"/>
    </i>
    <i>
      <x v="15"/>
    </i>
    <i>
      <x v="16"/>
    </i>
    <i>
      <x v="17"/>
    </i>
    <i t="grand">
      <x/>
    </i>
  </rowItems>
  <colFields count="1">
    <field x="2"/>
  </colFields>
  <colItems count="4">
    <i>
      <x/>
    </i>
    <i>
      <x v="1"/>
    </i>
    <i>
      <x v="2"/>
    </i>
    <i t="grand">
      <x/>
    </i>
  </colItems>
  <dataFields count="1">
    <dataField name="Recuento de Estado" fld="1" subtotal="count" baseField="0" baseItem="0"/>
  </dataFields>
  <pivotHierarchies count="40">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Grupo" cacheId="6"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8" firstHeaderRow="1" firstDataRow="1" firstDataCol="1"/>
  <pivotFields count="3">
    <pivotField axis="axisRow" allDrilled="1" showAll="0" dataSourceSort="1" defaultAttributeDrillState="1">
      <items count="5">
        <item x="0"/>
        <item x="1"/>
        <item x="2"/>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0">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Estado" cacheId="5"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axis="axisRow" allDrilled="1" showAll="0" defaultAttributeDrillState="1">
      <items count="4">
        <item x="0"/>
        <item x="1"/>
        <item x="2"/>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Nombre_Entidad" fld="1" subtotal="count" baseField="0" baseItem="0"/>
  </dataFields>
  <pivotHierarchies count="40">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23">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23">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Hábitat]" c="Hábitat"/>
              <i n="[BD].[Sector Administrativo].&amp;[Otro]" c="Otro"/>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Gobierno]" c="Gobierno" nd="1"/>
              <i n="[BD].[Sector Administrativo].&amp;[Hacienda]" c="Hacienda" nd="1"/>
              <i n="[BD].[Sector Administrativo].&amp;[Integración Social]" c="Integración Social" nd="1"/>
              <i n="[BD].[Sector Administrativo].&amp;[Movilidad]" c="Movilidad" nd="1"/>
              <i n="[BD].[Sector Administrativo].&amp;[Mujeres]" c="Mujeres" nd="1"/>
              <i n="[BD].[Sector Administrativo].&amp;[Planeación]" c="Planeación" nd="1"/>
              <i n="[BD].[Sector Administrativo].&amp;[Salud]" c="Salud"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23">
      <levels count="2">
        <level uniqueName="[BD].[Entidad].[(All)]" sourceCaption="(All)" count="0"/>
        <level uniqueName="[BD].[Entidad].[Entidad]" sourceCaption="Entidad" count="53">
          <ranges>
            <range startItem="0">
              <i n="[BD].[Entidad].&amp;[EAB - ESP]" c="EAB - ESP"/>
              <i n="[BD].[Entidad].&amp;[IDIGER]" c="IDIGER"/>
              <i n="[BD].[Entidad].&amp;[IDIGER - SDGRCC]" c="IDIGER - SDGRCC"/>
              <i n="[BD].[Entidad].&amp;[SED]" c="SED"/>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B - ESP]" c="ETB - ESP"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A]" c="SDA" nd="1"/>
              <i n="[BD].[Entidad].&amp;[SDCRD]" c="SDCRD" nd="1"/>
              <i n="[BD].[Entidad].&amp;[SDDE]" c="SDDE" nd="1"/>
              <i n="[BD].[Entidad].&amp;[SDG]" c="SDG" nd="1"/>
              <i n="[BD].[Entidad].&amp;[SDH]" c="SDH" nd="1"/>
              <i n="[BD].[Entidad].&amp;[SDHT]" c="SDHT" nd="1"/>
              <i n="[BD].[Entidad].&amp;[SDIS]" c="SDIS" nd="1"/>
              <i n="[BD].[Entidad].&amp;[SDM]" c="SDM" nd="1"/>
              <i n="[BD].[Entidad].&amp;[SDP]" c="SDP" nd="1"/>
              <i n="[BD].[Entidad].&amp;[SDS]" c="SDS" nd="1"/>
              <i n="[BD].[Entidad].&amp;[SDSCJ]" c="SDSCJ" nd="1"/>
              <i n="[BD].[Entidad].&amp;[SG]" c="SG" nd="1"/>
              <i n="[BD].[Entidad].&amp;[SISS-ESE]" c="SISS-ESE"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A138" totalsRowShown="0" headerRowDxfId="31" dataDxfId="29" headerRowBorderDxfId="30" tableBorderDxfId="28" totalsRowBorderDxfId="27">
  <autoFilter ref="A1:AA138"/>
  <tableColumns count="27">
    <tableColumn id="1" name="Nombre_Entidad" dataDxfId="26"/>
    <tableColumn id="2" name="Estado" dataDxfId="25"/>
    <tableColumn id="3" name="Nombre_edificación" dataDxfId="24"/>
    <tableColumn id="4" name="Dirección" dataDxfId="23"/>
    <tableColumn id="5" name="Localidad" dataDxfId="22"/>
    <tableColumn id="6" name="UPZ" dataDxfId="21"/>
    <tableColumn id="7" name="Barrio" dataDxfId="20"/>
    <tableColumn id="8" name="CHIP" dataDxfId="19"/>
    <tableColumn id="9" name="Coordenada_Este" dataDxfId="18"/>
    <tableColumn id="10" name="Coordenada_Norte" dataDxfId="17"/>
    <tableColumn id="11" name="Régimen_propiedad_horizontal" dataDxfId="16"/>
    <tableColumn id="12" name="Instrumentación_sísmica" dataDxfId="15"/>
    <tableColumn id="13" name="Clasificación_Suelo" dataDxfId="14"/>
    <tableColumn id="14" name="Grupo_uso_(NSR)" dataDxfId="13"/>
    <tableColumn id="15" name="Capacidad_máxima_ocupación" dataDxfId="12"/>
    <tableColumn id="16" name="Avalúo_Catastral_(COP)" dataDxfId="11"/>
    <tableColumn id="17" name="Año_Avalúo_Catastral" dataDxfId="10"/>
    <tableColumn id="18" name="Año_construido" dataDxfId="9"/>
    <tableColumn id="19" name="Material" dataDxfId="8"/>
    <tableColumn id="20" name="Número_pisos" dataDxfId="7"/>
    <tableColumn id="21" name="Norma_aplicada_construcción_reforzamiento" dataDxfId="6"/>
    <tableColumn id="22" name="Condición_propiedad" dataDxfId="5"/>
    <tableColumn id="23" name="Información_adicional" dataDxfId="4"/>
    <tableColumn id="24" name="Taxonomía" dataDxfId="3"/>
    <tableColumn id="25" name="Sector" dataDxfId="2"/>
    <tableColumn id="26" name="Sector Administrativo" dataDxfId="1"/>
    <tableColumn id="27" name="Entidad"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3.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H1" sqref="H1"/>
    </sheetView>
  </sheetViews>
  <sheetFormatPr baseColWidth="10" defaultRowHeight="12.75" x14ac:dyDescent="0.2"/>
  <sheetData>
    <row r="1" spans="1:24" x14ac:dyDescent="0.2">
      <c r="A1" s="28"/>
      <c r="B1" s="28"/>
      <c r="C1" s="28"/>
      <c r="D1" s="28"/>
      <c r="E1" s="28"/>
      <c r="F1" s="28"/>
      <c r="G1" s="28"/>
      <c r="H1" s="28"/>
      <c r="I1" s="28"/>
      <c r="J1" s="28"/>
      <c r="K1" s="28"/>
      <c r="L1" s="28"/>
      <c r="M1" s="28"/>
      <c r="N1" s="28"/>
      <c r="O1" s="28"/>
      <c r="P1" s="28"/>
      <c r="Q1" s="28"/>
      <c r="R1" s="28"/>
      <c r="S1" s="28"/>
      <c r="T1" s="28"/>
      <c r="U1" s="28"/>
      <c r="V1" s="28"/>
      <c r="W1" s="28"/>
      <c r="X1" s="7"/>
    </row>
    <row r="2" spans="1:24" x14ac:dyDescent="0.2">
      <c r="A2" s="28"/>
      <c r="B2" s="28"/>
      <c r="C2" s="28"/>
      <c r="D2" s="28"/>
      <c r="E2" s="28"/>
      <c r="F2" s="28"/>
      <c r="G2" s="28"/>
      <c r="H2" s="28"/>
      <c r="I2" s="28"/>
      <c r="J2" s="28"/>
      <c r="K2" s="28"/>
      <c r="L2" s="28"/>
      <c r="M2" s="28"/>
      <c r="N2" s="28"/>
      <c r="O2" s="28"/>
      <c r="P2" s="28"/>
      <c r="Q2" s="28"/>
      <c r="R2" s="28"/>
      <c r="S2" s="28"/>
      <c r="T2" s="28"/>
      <c r="U2" s="28"/>
      <c r="V2" s="28"/>
      <c r="W2" s="28"/>
      <c r="X2" s="7"/>
    </row>
    <row r="3" spans="1:24" x14ac:dyDescent="0.2">
      <c r="A3" s="28"/>
      <c r="B3" s="28"/>
      <c r="C3" s="28"/>
      <c r="D3" s="28"/>
      <c r="E3" s="28"/>
      <c r="F3" s="28"/>
      <c r="G3" s="28"/>
      <c r="H3" s="28"/>
      <c r="I3" s="28"/>
      <c r="J3" s="28"/>
      <c r="K3" s="28"/>
      <c r="L3" s="28"/>
      <c r="M3" s="28"/>
      <c r="N3" s="28"/>
      <c r="O3" s="28"/>
      <c r="P3" s="28"/>
      <c r="Q3" s="28"/>
      <c r="R3" s="28"/>
      <c r="S3" s="28"/>
      <c r="T3" s="28"/>
      <c r="U3" s="28"/>
      <c r="V3" s="28"/>
      <c r="W3" s="28"/>
      <c r="X3" s="7"/>
    </row>
    <row r="4" spans="1:24" x14ac:dyDescent="0.2">
      <c r="A4" s="28"/>
      <c r="B4" s="28"/>
      <c r="C4" s="28"/>
      <c r="D4" s="28"/>
      <c r="E4" s="28"/>
      <c r="F4" s="28"/>
      <c r="G4" s="28"/>
      <c r="H4" s="28"/>
      <c r="I4" s="28"/>
      <c r="J4" s="28"/>
      <c r="K4" s="28"/>
      <c r="L4" s="28"/>
      <c r="M4" s="28"/>
      <c r="N4" s="28"/>
      <c r="O4" s="28"/>
      <c r="P4" s="28"/>
      <c r="Q4" s="28"/>
      <c r="R4" s="28"/>
      <c r="S4" s="28"/>
      <c r="T4" s="28"/>
      <c r="U4" s="28"/>
      <c r="V4" s="28"/>
      <c r="W4" s="28"/>
      <c r="X4" s="7"/>
    </row>
    <row r="5" spans="1:24" x14ac:dyDescent="0.2">
      <c r="A5" s="28"/>
      <c r="B5" s="28"/>
      <c r="C5" s="28"/>
      <c r="D5" s="28"/>
      <c r="E5" s="28"/>
      <c r="F5" s="28"/>
      <c r="G5" s="28"/>
      <c r="H5" s="28"/>
      <c r="I5" s="28"/>
      <c r="J5" s="28"/>
      <c r="K5" s="28"/>
      <c r="L5" s="28"/>
      <c r="M5" s="28"/>
      <c r="N5" s="28"/>
      <c r="O5" s="28"/>
      <c r="P5" s="28"/>
      <c r="Q5" s="28"/>
      <c r="R5" s="28"/>
      <c r="S5" s="28"/>
      <c r="T5" s="28"/>
      <c r="U5" s="28"/>
      <c r="V5" s="28"/>
      <c r="W5" s="28"/>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4"/>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5"/>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4"/>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nTWi3CF+qLAz8yD8p5SrMdThtOYLHHoLnf0IuQ2kdhQE50vtFXaB8A7nKwjGDdhZVcEIKBdToxvutd0j8VEWQA==" saltValue="xUwThUgjlAsmFELTit2VUw=="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5"/>
  <sheetViews>
    <sheetView topLeftCell="A10" workbookViewId="0">
      <selection activeCell="C2" sqref="C2"/>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11.42578125" hidden="1" customWidth="1"/>
  </cols>
  <sheetData>
    <row r="1" spans="1:5" x14ac:dyDescent="0.2">
      <c r="A1" s="15" t="s">
        <v>455</v>
      </c>
      <c r="B1" s="15" t="s">
        <v>330</v>
      </c>
      <c r="C1" s="15" t="s">
        <v>348</v>
      </c>
      <c r="D1" s="15" t="s">
        <v>400</v>
      </c>
      <c r="E1" s="15" t="s">
        <v>501</v>
      </c>
    </row>
    <row r="2" spans="1:5" x14ac:dyDescent="0.2">
      <c r="A2" s="14" t="s">
        <v>384</v>
      </c>
      <c r="B2" s="14" t="s">
        <v>454</v>
      </c>
      <c r="C2" s="14" t="s">
        <v>360</v>
      </c>
      <c r="D2" s="14" t="s">
        <v>418</v>
      </c>
      <c r="E2" s="39"/>
    </row>
    <row r="3" spans="1:5" x14ac:dyDescent="0.2">
      <c r="A3" s="14" t="s">
        <v>370</v>
      </c>
      <c r="B3" s="14" t="s">
        <v>454</v>
      </c>
      <c r="C3" s="14" t="s">
        <v>357</v>
      </c>
      <c r="D3" s="14" t="s">
        <v>435</v>
      </c>
    </row>
    <row r="4" spans="1:5" x14ac:dyDescent="0.2">
      <c r="A4" s="14" t="s">
        <v>375</v>
      </c>
      <c r="B4" s="14" t="s">
        <v>454</v>
      </c>
      <c r="C4" s="14" t="s">
        <v>353</v>
      </c>
      <c r="D4" s="14" t="s">
        <v>438</v>
      </c>
    </row>
    <row r="5" spans="1:5" x14ac:dyDescent="0.2">
      <c r="A5" s="14" t="s">
        <v>394</v>
      </c>
      <c r="B5" s="14" t="s">
        <v>454</v>
      </c>
      <c r="C5" s="14" t="s">
        <v>356</v>
      </c>
      <c r="D5" s="14" t="s">
        <v>448</v>
      </c>
      <c r="E5" s="39"/>
    </row>
    <row r="6" spans="1:5" x14ac:dyDescent="0.2">
      <c r="A6" s="14" t="s">
        <v>335</v>
      </c>
      <c r="B6" s="14" t="s">
        <v>453</v>
      </c>
      <c r="C6" s="14" t="s">
        <v>350</v>
      </c>
      <c r="D6" s="14" t="s">
        <v>421</v>
      </c>
    </row>
    <row r="7" spans="1:5" x14ac:dyDescent="0.2">
      <c r="A7" s="14" t="s">
        <v>333</v>
      </c>
      <c r="B7" s="14" t="s">
        <v>453</v>
      </c>
      <c r="C7" s="14" t="s">
        <v>349</v>
      </c>
      <c r="D7" s="14" t="s">
        <v>419</v>
      </c>
    </row>
    <row r="8" spans="1:5" x14ac:dyDescent="0.2">
      <c r="A8" s="17" t="s">
        <v>396</v>
      </c>
      <c r="B8" s="17" t="s">
        <v>454</v>
      </c>
      <c r="C8" s="17" t="s">
        <v>356</v>
      </c>
      <c r="D8" s="17" t="s">
        <v>450</v>
      </c>
      <c r="E8" s="36" t="s">
        <v>500</v>
      </c>
    </row>
    <row r="9" spans="1:5" x14ac:dyDescent="0.2">
      <c r="A9" s="14" t="s">
        <v>376</v>
      </c>
      <c r="B9" s="14" t="s">
        <v>454</v>
      </c>
      <c r="C9" s="14" t="s">
        <v>353</v>
      </c>
      <c r="D9" s="14" t="s">
        <v>415</v>
      </c>
      <c r="E9" s="37"/>
    </row>
    <row r="10" spans="1:5" x14ac:dyDescent="0.2">
      <c r="A10" s="14" t="s">
        <v>397</v>
      </c>
      <c r="B10" s="14" t="s">
        <v>454</v>
      </c>
      <c r="C10" s="14" t="s">
        <v>356</v>
      </c>
      <c r="D10" s="14" t="s">
        <v>451</v>
      </c>
    </row>
    <row r="11" spans="1:5" x14ac:dyDescent="0.2">
      <c r="A11" s="14" t="s">
        <v>392</v>
      </c>
      <c r="B11" s="14" t="s">
        <v>454</v>
      </c>
      <c r="C11" s="14" t="s">
        <v>355</v>
      </c>
      <c r="D11" s="14" t="s">
        <v>446</v>
      </c>
    </row>
    <row r="12" spans="1:5" x14ac:dyDescent="0.2">
      <c r="A12" s="14" t="s">
        <v>395</v>
      </c>
      <c r="B12" s="14" t="s">
        <v>454</v>
      </c>
      <c r="C12" s="14" t="s">
        <v>356</v>
      </c>
      <c r="D12" s="14" t="s">
        <v>449</v>
      </c>
    </row>
    <row r="13" spans="1:5" x14ac:dyDescent="0.2">
      <c r="A13" s="14" t="s">
        <v>398</v>
      </c>
      <c r="B13" s="14" t="s">
        <v>454</v>
      </c>
      <c r="C13" s="14" t="s">
        <v>356</v>
      </c>
      <c r="D13" s="14" t="s">
        <v>452</v>
      </c>
    </row>
    <row r="14" spans="1:5" x14ac:dyDescent="0.2">
      <c r="A14" s="14" t="s">
        <v>390</v>
      </c>
      <c r="B14" s="14" t="s">
        <v>454</v>
      </c>
      <c r="C14" s="14" t="s">
        <v>355</v>
      </c>
      <c r="D14" s="14" t="s">
        <v>444</v>
      </c>
    </row>
    <row r="15" spans="1:5" x14ac:dyDescent="0.2">
      <c r="A15" s="14" t="s">
        <v>373</v>
      </c>
      <c r="B15" s="14" t="s">
        <v>454</v>
      </c>
      <c r="C15" s="14" t="s">
        <v>353</v>
      </c>
      <c r="D15" s="14" t="s">
        <v>426</v>
      </c>
      <c r="E15" s="39"/>
    </row>
    <row r="16" spans="1:5" x14ac:dyDescent="0.2">
      <c r="A16" s="14" t="s">
        <v>383</v>
      </c>
      <c r="B16" s="14" t="s">
        <v>454</v>
      </c>
      <c r="C16" s="14" t="s">
        <v>360</v>
      </c>
      <c r="D16" s="14" t="s">
        <v>417</v>
      </c>
    </row>
    <row r="17" spans="1:5" x14ac:dyDescent="0.2">
      <c r="A17" s="14" t="s">
        <v>365</v>
      </c>
      <c r="B17" s="14" t="s">
        <v>454</v>
      </c>
      <c r="C17" s="14" t="s">
        <v>351</v>
      </c>
      <c r="D17" s="14" t="s">
        <v>433</v>
      </c>
    </row>
    <row r="18" spans="1:5" x14ac:dyDescent="0.2">
      <c r="A18" s="14" t="s">
        <v>381</v>
      </c>
      <c r="B18" s="14" t="s">
        <v>454</v>
      </c>
      <c r="C18" s="14" t="s">
        <v>360</v>
      </c>
      <c r="D18" s="14" t="s">
        <v>440</v>
      </c>
      <c r="E18" s="37"/>
    </row>
    <row r="19" spans="1:5" x14ac:dyDescent="0.2">
      <c r="A19" s="14" t="s">
        <v>377</v>
      </c>
      <c r="B19" s="14" t="s">
        <v>454</v>
      </c>
      <c r="C19" s="14" t="s">
        <v>353</v>
      </c>
      <c r="D19" s="14" t="s">
        <v>427</v>
      </c>
    </row>
    <row r="20" spans="1:5" x14ac:dyDescent="0.2">
      <c r="A20" s="14" t="s">
        <v>371</v>
      </c>
      <c r="B20" s="14" t="s">
        <v>454</v>
      </c>
      <c r="C20" s="14" t="s">
        <v>358</v>
      </c>
      <c r="D20" s="14" t="s">
        <v>436</v>
      </c>
    </row>
    <row r="21" spans="1:5" x14ac:dyDescent="0.2">
      <c r="A21" s="17" t="s">
        <v>386</v>
      </c>
      <c r="B21" s="17" t="s">
        <v>454</v>
      </c>
      <c r="C21" s="17" t="s">
        <v>354</v>
      </c>
      <c r="D21" s="17" t="s">
        <v>442</v>
      </c>
      <c r="E21" s="36" t="s">
        <v>500</v>
      </c>
    </row>
    <row r="22" spans="1:5" x14ac:dyDescent="0.2">
      <c r="A22" s="18" t="s">
        <v>399</v>
      </c>
      <c r="B22" s="18" t="s">
        <v>399</v>
      </c>
      <c r="C22" s="18" t="s">
        <v>399</v>
      </c>
      <c r="D22" s="18" t="s">
        <v>103</v>
      </c>
      <c r="E22" s="38" t="s">
        <v>500</v>
      </c>
    </row>
    <row r="23" spans="1:5" x14ac:dyDescent="0.2">
      <c r="A23" s="14" t="s">
        <v>378</v>
      </c>
      <c r="B23" s="14" t="s">
        <v>454</v>
      </c>
      <c r="C23" s="14" t="s">
        <v>359</v>
      </c>
      <c r="D23" s="14" t="s">
        <v>439</v>
      </c>
    </row>
    <row r="24" spans="1:5" x14ac:dyDescent="0.2">
      <c r="A24" s="14" t="s">
        <v>364</v>
      </c>
      <c r="B24" s="14" t="s">
        <v>454</v>
      </c>
      <c r="C24" s="14" t="s">
        <v>350</v>
      </c>
      <c r="D24" s="14" t="s">
        <v>423</v>
      </c>
    </row>
    <row r="25" spans="1:5" x14ac:dyDescent="0.2">
      <c r="A25" s="14" t="s">
        <v>380</v>
      </c>
      <c r="B25" s="14" t="s">
        <v>454</v>
      </c>
      <c r="C25" s="14" t="s">
        <v>360</v>
      </c>
      <c r="D25" s="14" t="s">
        <v>429</v>
      </c>
    </row>
    <row r="26" spans="1:5" x14ac:dyDescent="0.2">
      <c r="A26" s="14" t="s">
        <v>387</v>
      </c>
      <c r="B26" s="14" t="s">
        <v>454</v>
      </c>
      <c r="C26" s="14" t="s">
        <v>354</v>
      </c>
      <c r="D26" s="14" t="s">
        <v>443</v>
      </c>
    </row>
    <row r="27" spans="1:5" x14ac:dyDescent="0.2">
      <c r="A27" s="14" t="s">
        <v>379</v>
      </c>
      <c r="B27" s="14" t="s">
        <v>454</v>
      </c>
      <c r="C27" s="14" t="s">
        <v>360</v>
      </c>
      <c r="D27" s="14" t="s">
        <v>428</v>
      </c>
    </row>
    <row r="28" spans="1:5" x14ac:dyDescent="0.2">
      <c r="A28" s="14" t="s">
        <v>369</v>
      </c>
      <c r="B28" s="14" t="s">
        <v>454</v>
      </c>
      <c r="C28" s="14" t="s">
        <v>357</v>
      </c>
      <c r="D28" s="14" t="s">
        <v>425</v>
      </c>
    </row>
    <row r="29" spans="1:5" x14ac:dyDescent="0.2">
      <c r="A29" s="14" t="s">
        <v>389</v>
      </c>
      <c r="B29" s="14" t="s">
        <v>454</v>
      </c>
      <c r="C29" s="14" t="s">
        <v>355</v>
      </c>
      <c r="D29" s="14" t="s">
        <v>431</v>
      </c>
    </row>
    <row r="30" spans="1:5" x14ac:dyDescent="0.2">
      <c r="A30" s="14" t="s">
        <v>368</v>
      </c>
      <c r="B30" s="14" t="s">
        <v>454</v>
      </c>
      <c r="C30" s="14" t="s">
        <v>357</v>
      </c>
      <c r="D30" s="14" t="s">
        <v>434</v>
      </c>
    </row>
    <row r="31" spans="1:5" x14ac:dyDescent="0.2">
      <c r="A31" s="14" t="s">
        <v>385</v>
      </c>
      <c r="B31" s="14" t="s">
        <v>454</v>
      </c>
      <c r="C31" s="14" t="s">
        <v>354</v>
      </c>
      <c r="D31" s="14" t="s">
        <v>441</v>
      </c>
    </row>
    <row r="32" spans="1:5" x14ac:dyDescent="0.2">
      <c r="A32" s="14" t="s">
        <v>367</v>
      </c>
      <c r="B32" s="14" t="s">
        <v>454</v>
      </c>
      <c r="C32" s="14" t="s">
        <v>351</v>
      </c>
      <c r="D32" s="14" t="s">
        <v>413</v>
      </c>
    </row>
    <row r="33" spans="1:5" x14ac:dyDescent="0.2">
      <c r="A33" s="14" t="s">
        <v>382</v>
      </c>
      <c r="B33" s="14" t="s">
        <v>454</v>
      </c>
      <c r="C33" s="14" t="s">
        <v>360</v>
      </c>
      <c r="D33" s="14" t="s">
        <v>416</v>
      </c>
    </row>
    <row r="34" spans="1:5" x14ac:dyDescent="0.2">
      <c r="A34" s="14" t="s">
        <v>342</v>
      </c>
      <c r="B34" s="14" t="s">
        <v>453</v>
      </c>
      <c r="C34" s="14" t="s">
        <v>354</v>
      </c>
      <c r="D34" s="14" t="s">
        <v>409</v>
      </c>
    </row>
    <row r="35" spans="1:5" x14ac:dyDescent="0.2">
      <c r="A35" s="14" t="s">
        <v>341</v>
      </c>
      <c r="B35" s="14" t="s">
        <v>453</v>
      </c>
      <c r="C35" s="14" t="s">
        <v>360</v>
      </c>
      <c r="D35" s="14" t="s">
        <v>408</v>
      </c>
    </row>
    <row r="36" spans="1:5" x14ac:dyDescent="0.2">
      <c r="A36" s="14" t="s">
        <v>338</v>
      </c>
      <c r="B36" s="14" t="s">
        <v>453</v>
      </c>
      <c r="C36" s="14" t="s">
        <v>357</v>
      </c>
      <c r="D36" s="14" t="s">
        <v>404</v>
      </c>
    </row>
    <row r="37" spans="1:5" x14ac:dyDescent="0.2">
      <c r="A37" s="14" t="s">
        <v>334</v>
      </c>
      <c r="B37" s="14" t="s">
        <v>453</v>
      </c>
      <c r="C37" s="14" t="s">
        <v>350</v>
      </c>
      <c r="D37" s="14" t="s">
        <v>420</v>
      </c>
    </row>
    <row r="38" spans="1:5" x14ac:dyDescent="0.2">
      <c r="A38" s="14" t="s">
        <v>336</v>
      </c>
      <c r="B38" s="14" t="s">
        <v>453</v>
      </c>
      <c r="C38" s="14" t="s">
        <v>351</v>
      </c>
      <c r="D38" s="14" t="s">
        <v>402</v>
      </c>
    </row>
    <row r="39" spans="1:5" x14ac:dyDescent="0.2">
      <c r="A39" s="14" t="s">
        <v>344</v>
      </c>
      <c r="B39" s="14" t="s">
        <v>453</v>
      </c>
      <c r="C39" s="14" t="s">
        <v>356</v>
      </c>
      <c r="D39" s="14" t="s">
        <v>432</v>
      </c>
      <c r="E39" s="39"/>
    </row>
    <row r="40" spans="1:5" x14ac:dyDescent="0.2">
      <c r="A40" s="14" t="s">
        <v>340</v>
      </c>
      <c r="B40" s="14" t="s">
        <v>453</v>
      </c>
      <c r="C40" s="14" t="s">
        <v>359</v>
      </c>
      <c r="D40" s="14" t="s">
        <v>407</v>
      </c>
    </row>
    <row r="41" spans="1:5" x14ac:dyDescent="0.2">
      <c r="A41" s="14" t="s">
        <v>343</v>
      </c>
      <c r="B41" s="14" t="s">
        <v>453</v>
      </c>
      <c r="C41" s="14" t="s">
        <v>355</v>
      </c>
      <c r="D41" s="14" t="s">
        <v>410</v>
      </c>
    </row>
    <row r="42" spans="1:5" x14ac:dyDescent="0.2">
      <c r="A42" s="14" t="s">
        <v>345</v>
      </c>
      <c r="B42" s="14" t="s">
        <v>453</v>
      </c>
      <c r="C42" s="14" t="s">
        <v>361</v>
      </c>
      <c r="D42" s="14" t="s">
        <v>410</v>
      </c>
      <c r="E42" s="37"/>
    </row>
    <row r="43" spans="1:5" x14ac:dyDescent="0.2">
      <c r="A43" s="14" t="s">
        <v>337</v>
      </c>
      <c r="B43" s="14" t="s">
        <v>453</v>
      </c>
      <c r="C43" s="14" t="s">
        <v>352</v>
      </c>
      <c r="D43" s="14" t="s">
        <v>403</v>
      </c>
    </row>
    <row r="44" spans="1:5" x14ac:dyDescent="0.2">
      <c r="A44" s="14" t="s">
        <v>339</v>
      </c>
      <c r="B44" s="14" t="s">
        <v>453</v>
      </c>
      <c r="C44" s="14" t="s">
        <v>353</v>
      </c>
      <c r="D44" s="14" t="s">
        <v>406</v>
      </c>
    </row>
    <row r="45" spans="1:5" x14ac:dyDescent="0.2">
      <c r="A45" s="14" t="s">
        <v>346</v>
      </c>
      <c r="B45" s="14" t="s">
        <v>453</v>
      </c>
      <c r="C45" s="14" t="s">
        <v>362</v>
      </c>
      <c r="D45" s="14" t="s">
        <v>411</v>
      </c>
    </row>
    <row r="46" spans="1:5" x14ac:dyDescent="0.2">
      <c r="A46" s="17" t="s">
        <v>48</v>
      </c>
      <c r="B46" s="17" t="s">
        <v>453</v>
      </c>
      <c r="C46" s="17" t="s">
        <v>358</v>
      </c>
      <c r="D46" s="17" t="s">
        <v>405</v>
      </c>
      <c r="E46" s="36" t="s">
        <v>500</v>
      </c>
    </row>
    <row r="47" spans="1:5" x14ac:dyDescent="0.2">
      <c r="A47" s="14" t="s">
        <v>332</v>
      </c>
      <c r="B47" s="14" t="s">
        <v>453</v>
      </c>
      <c r="C47" s="14" t="s">
        <v>349</v>
      </c>
      <c r="D47" s="14" t="s">
        <v>401</v>
      </c>
    </row>
    <row r="48" spans="1:5" x14ac:dyDescent="0.2">
      <c r="A48" s="14" t="s">
        <v>374</v>
      </c>
      <c r="B48" s="14" t="s">
        <v>454</v>
      </c>
      <c r="C48" s="14" t="s">
        <v>353</v>
      </c>
      <c r="D48" s="14" t="s">
        <v>437</v>
      </c>
      <c r="E48" s="39"/>
    </row>
    <row r="49" spans="1:5" x14ac:dyDescent="0.2">
      <c r="A49" s="14" t="s">
        <v>347</v>
      </c>
      <c r="B49" s="14" t="s">
        <v>453</v>
      </c>
      <c r="C49" s="14" t="s">
        <v>363</v>
      </c>
      <c r="D49" s="14" t="s">
        <v>412</v>
      </c>
    </row>
    <row r="50" spans="1:5" x14ac:dyDescent="0.2">
      <c r="A50" s="14" t="s">
        <v>391</v>
      </c>
      <c r="B50" s="14" t="s">
        <v>454</v>
      </c>
      <c r="C50" s="14" t="s">
        <v>355</v>
      </c>
      <c r="D50" s="14" t="s">
        <v>445</v>
      </c>
    </row>
    <row r="51" spans="1:5" x14ac:dyDescent="0.2">
      <c r="A51" s="14" t="s">
        <v>366</v>
      </c>
      <c r="B51" s="14" t="s">
        <v>454</v>
      </c>
      <c r="C51" s="14" t="s">
        <v>351</v>
      </c>
      <c r="D51" s="14" t="s">
        <v>424</v>
      </c>
    </row>
    <row r="52" spans="1:5" x14ac:dyDescent="0.2">
      <c r="A52" s="17" t="s">
        <v>52</v>
      </c>
      <c r="B52" s="17" t="s">
        <v>453</v>
      </c>
      <c r="C52" s="17" t="s">
        <v>362</v>
      </c>
      <c r="D52" s="17" t="s">
        <v>422</v>
      </c>
      <c r="E52" s="19" t="s">
        <v>500</v>
      </c>
    </row>
    <row r="53" spans="1:5" x14ac:dyDescent="0.2">
      <c r="A53" s="14" t="s">
        <v>388</v>
      </c>
      <c r="B53" s="14" t="s">
        <v>454</v>
      </c>
      <c r="C53" s="14" t="s">
        <v>355</v>
      </c>
      <c r="D53" s="14" t="s">
        <v>430</v>
      </c>
    </row>
    <row r="54" spans="1:5" x14ac:dyDescent="0.2">
      <c r="A54" s="14" t="s">
        <v>393</v>
      </c>
      <c r="B54" s="14" t="s">
        <v>454</v>
      </c>
      <c r="C54" s="14" t="s">
        <v>356</v>
      </c>
      <c r="D54" s="14" t="s">
        <v>447</v>
      </c>
    </row>
    <row r="55" spans="1:5" x14ac:dyDescent="0.2">
      <c r="A55" s="14" t="s">
        <v>372</v>
      </c>
      <c r="B55" s="14" t="s">
        <v>454</v>
      </c>
      <c r="C55" s="14" t="s">
        <v>358</v>
      </c>
      <c r="D55" s="14" t="s">
        <v>414</v>
      </c>
      <c r="E55" s="37"/>
    </row>
  </sheetData>
  <sheetProtection algorithmName="SHA-512" hashValue="fayKqAYgfqK7EY2Al77P4wzsKGGVein+11ESjL8RjZrm5l2zzgarPb8uGxff+zQeeglFjNyUoLAZvTzutrnEWw==" saltValue="sJg9FNse4CDazlyUtUXkqQ==" spinCount="100000" sheet="1" objects="1" scenarios="1"/>
  <autoFilter ref="A1:E55">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A138"/>
  <sheetViews>
    <sheetView zoomScale="70" zoomScaleNormal="70" workbookViewId="0">
      <selection activeCell="C6" sqref="C6"/>
    </sheetView>
  </sheetViews>
  <sheetFormatPr baseColWidth="10" defaultColWidth="8.28515625" defaultRowHeight="12.75" x14ac:dyDescent="0.2"/>
  <cols>
    <col min="1" max="256" width="14.42578125" customWidth="1"/>
  </cols>
  <sheetData>
    <row r="1" spans="1:27" ht="20.100000000000001" customHeight="1" x14ac:dyDescent="0.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330</v>
      </c>
      <c r="Z1" s="2" t="s">
        <v>348</v>
      </c>
      <c r="AA1" s="2" t="s">
        <v>329</v>
      </c>
    </row>
    <row r="2" spans="1:27" ht="21" customHeight="1" x14ac:dyDescent="0.2">
      <c r="A2" s="1" t="s">
        <v>24</v>
      </c>
      <c r="B2" s="1" t="s">
        <v>25</v>
      </c>
      <c r="C2" s="1" t="s">
        <v>33</v>
      </c>
      <c r="D2" s="1" t="s">
        <v>34</v>
      </c>
      <c r="E2" s="1" t="s">
        <v>514</v>
      </c>
      <c r="F2" s="1" t="s">
        <v>35</v>
      </c>
      <c r="G2" s="1" t="s">
        <v>36</v>
      </c>
      <c r="H2" s="1" t="s">
        <v>37</v>
      </c>
      <c r="I2" s="1" t="s">
        <v>38</v>
      </c>
      <c r="J2" s="1" t="s">
        <v>39</v>
      </c>
      <c r="K2" s="1" t="s">
        <v>40</v>
      </c>
      <c r="L2" s="1" t="s">
        <v>29</v>
      </c>
      <c r="M2" s="1" t="s">
        <v>30</v>
      </c>
      <c r="N2" s="1" t="s">
        <v>551</v>
      </c>
      <c r="O2" s="1" t="s">
        <v>41</v>
      </c>
      <c r="P2" s="1">
        <v>3539157000</v>
      </c>
      <c r="Q2" s="1">
        <v>0</v>
      </c>
      <c r="R2" s="1">
        <v>1992</v>
      </c>
      <c r="S2" s="1" t="s">
        <v>32</v>
      </c>
      <c r="T2" s="1">
        <v>3</v>
      </c>
      <c r="U2" s="1" t="s">
        <v>46</v>
      </c>
      <c r="V2" s="1" t="s">
        <v>42</v>
      </c>
      <c r="W2" s="1" t="s">
        <v>43</v>
      </c>
      <c r="X2" s="1" t="s">
        <v>44</v>
      </c>
      <c r="Y2" s="14" t="s">
        <v>454</v>
      </c>
      <c r="Z2" s="14" t="s">
        <v>354</v>
      </c>
      <c r="AA2" s="14" t="s">
        <v>442</v>
      </c>
    </row>
    <row r="3" spans="1:27" ht="21" customHeight="1" x14ac:dyDescent="0.2">
      <c r="A3" s="1" t="s">
        <v>24</v>
      </c>
      <c r="B3" s="1" t="s">
        <v>25</v>
      </c>
      <c r="C3" s="1" t="s">
        <v>45</v>
      </c>
      <c r="D3" s="1" t="s">
        <v>27</v>
      </c>
      <c r="E3" s="1" t="s">
        <v>46</v>
      </c>
      <c r="F3" s="1" t="s">
        <v>26</v>
      </c>
      <c r="G3" s="1" t="s">
        <v>27</v>
      </c>
      <c r="H3" s="1" t="s">
        <v>27</v>
      </c>
      <c r="I3" s="1" t="s">
        <v>27</v>
      </c>
      <c r="J3" s="1" t="s">
        <v>27</v>
      </c>
      <c r="K3" s="1" t="s">
        <v>27</v>
      </c>
      <c r="L3" s="1" t="s">
        <v>46</v>
      </c>
      <c r="M3" s="1" t="s">
        <v>27</v>
      </c>
      <c r="N3" s="25" t="s">
        <v>46</v>
      </c>
      <c r="O3" s="1" t="s">
        <v>27</v>
      </c>
      <c r="P3" s="1">
        <v>0</v>
      </c>
      <c r="Q3" s="1">
        <v>0</v>
      </c>
      <c r="R3" s="1">
        <v>0</v>
      </c>
      <c r="S3" s="1" t="s">
        <v>46</v>
      </c>
      <c r="T3" s="1">
        <v>1</v>
      </c>
      <c r="U3" s="1" t="s">
        <v>46</v>
      </c>
      <c r="V3" s="1" t="s">
        <v>27</v>
      </c>
      <c r="W3" s="1" t="s">
        <v>27</v>
      </c>
      <c r="X3" s="1" t="s">
        <v>47</v>
      </c>
      <c r="Y3" s="14" t="s">
        <v>454</v>
      </c>
      <c r="Z3" s="14" t="s">
        <v>354</v>
      </c>
      <c r="AA3" s="14" t="s">
        <v>442</v>
      </c>
    </row>
    <row r="4" spans="1:27" ht="21" customHeight="1" x14ac:dyDescent="0.2">
      <c r="A4" s="1" t="s">
        <v>48</v>
      </c>
      <c r="B4" s="1" t="s">
        <v>25</v>
      </c>
      <c r="C4" s="1" t="s">
        <v>49</v>
      </c>
      <c r="D4" s="1" t="s">
        <v>27</v>
      </c>
      <c r="E4" s="1" t="s">
        <v>46</v>
      </c>
      <c r="F4" s="1" t="s">
        <v>26</v>
      </c>
      <c r="G4" s="1" t="s">
        <v>27</v>
      </c>
      <c r="H4" s="1" t="s">
        <v>27</v>
      </c>
      <c r="I4" s="1" t="s">
        <v>50</v>
      </c>
      <c r="J4" s="1" t="s">
        <v>50</v>
      </c>
      <c r="K4" s="1" t="s">
        <v>41</v>
      </c>
      <c r="L4" s="1" t="s">
        <v>40</v>
      </c>
      <c r="M4" s="1" t="s">
        <v>30</v>
      </c>
      <c r="N4" s="1" t="s">
        <v>553</v>
      </c>
      <c r="O4" s="1" t="s">
        <v>51</v>
      </c>
      <c r="P4" s="1">
        <v>0</v>
      </c>
      <c r="Q4" s="1">
        <v>0</v>
      </c>
      <c r="R4" s="1">
        <v>2005</v>
      </c>
      <c r="S4" s="1" t="s">
        <v>46</v>
      </c>
      <c r="T4" s="1">
        <v>0</v>
      </c>
      <c r="U4" s="1" t="s">
        <v>46</v>
      </c>
      <c r="V4" s="1" t="s">
        <v>27</v>
      </c>
      <c r="W4" s="1" t="s">
        <v>27</v>
      </c>
      <c r="X4" s="1" t="s">
        <v>27</v>
      </c>
      <c r="Y4" s="14" t="s">
        <v>453</v>
      </c>
      <c r="Z4" s="14" t="s">
        <v>358</v>
      </c>
      <c r="AA4" s="14" t="s">
        <v>405</v>
      </c>
    </row>
    <row r="5" spans="1:27" ht="21" customHeight="1" x14ac:dyDescent="0.2">
      <c r="A5" s="1" t="s">
        <v>52</v>
      </c>
      <c r="B5" s="1" t="s">
        <v>53</v>
      </c>
      <c r="C5" s="1" t="s">
        <v>76</v>
      </c>
      <c r="D5" s="1" t="s">
        <v>27</v>
      </c>
      <c r="E5" s="1" t="s">
        <v>46</v>
      </c>
      <c r="F5" s="1" t="s">
        <v>26</v>
      </c>
      <c r="G5" s="1" t="s">
        <v>27</v>
      </c>
      <c r="H5" s="1" t="s">
        <v>27</v>
      </c>
      <c r="I5" s="1" t="s">
        <v>27</v>
      </c>
      <c r="J5" s="1" t="s">
        <v>27</v>
      </c>
      <c r="K5" s="1" t="s">
        <v>27</v>
      </c>
      <c r="L5" s="1" t="s">
        <v>46</v>
      </c>
      <c r="M5" s="1" t="s">
        <v>27</v>
      </c>
      <c r="N5" s="25" t="s">
        <v>46</v>
      </c>
      <c r="O5" s="1" t="s">
        <v>27</v>
      </c>
      <c r="P5" s="1">
        <v>0</v>
      </c>
      <c r="Q5" s="1">
        <v>0</v>
      </c>
      <c r="R5" s="1">
        <v>0</v>
      </c>
      <c r="S5" s="1" t="s">
        <v>46</v>
      </c>
      <c r="T5" s="1">
        <v>1</v>
      </c>
      <c r="U5" s="1" t="s">
        <v>46</v>
      </c>
      <c r="V5" s="1" t="s">
        <v>27</v>
      </c>
      <c r="W5" s="1" t="s">
        <v>27</v>
      </c>
      <c r="X5" s="1" t="s">
        <v>27</v>
      </c>
      <c r="Y5" s="14" t="s">
        <v>453</v>
      </c>
      <c r="Z5" s="14" t="s">
        <v>362</v>
      </c>
      <c r="AA5" s="14" t="s">
        <v>422</v>
      </c>
    </row>
    <row r="6" spans="1:27" ht="21" customHeight="1" x14ac:dyDescent="0.2">
      <c r="A6" s="1" t="s">
        <v>52</v>
      </c>
      <c r="B6" s="1" t="s">
        <v>53</v>
      </c>
      <c r="C6" s="1" t="s">
        <v>77</v>
      </c>
      <c r="D6" s="1" t="s">
        <v>27</v>
      </c>
      <c r="E6" s="1" t="s">
        <v>46</v>
      </c>
      <c r="F6" s="1" t="s">
        <v>26</v>
      </c>
      <c r="G6" s="1" t="s">
        <v>27</v>
      </c>
      <c r="H6" s="1" t="s">
        <v>27</v>
      </c>
      <c r="I6" s="1" t="s">
        <v>27</v>
      </c>
      <c r="J6" s="1" t="s">
        <v>27</v>
      </c>
      <c r="K6" s="1" t="s">
        <v>27</v>
      </c>
      <c r="L6" s="1" t="s">
        <v>46</v>
      </c>
      <c r="M6" s="1" t="s">
        <v>27</v>
      </c>
      <c r="N6" s="25" t="s">
        <v>46</v>
      </c>
      <c r="O6" s="1" t="s">
        <v>27</v>
      </c>
      <c r="P6" s="1">
        <v>0</v>
      </c>
      <c r="Q6" s="1">
        <v>0</v>
      </c>
      <c r="R6" s="1">
        <v>0</v>
      </c>
      <c r="S6" s="1" t="s">
        <v>46</v>
      </c>
      <c r="T6" s="1">
        <v>1</v>
      </c>
      <c r="U6" s="1" t="s">
        <v>46</v>
      </c>
      <c r="V6" s="1" t="s">
        <v>27</v>
      </c>
      <c r="W6" s="1" t="s">
        <v>27</v>
      </c>
      <c r="X6" s="1" t="s">
        <v>27</v>
      </c>
      <c r="Y6" s="14" t="s">
        <v>453</v>
      </c>
      <c r="Z6" s="14" t="s">
        <v>362</v>
      </c>
      <c r="AA6" s="14" t="s">
        <v>422</v>
      </c>
    </row>
    <row r="7" spans="1:27" ht="21" customHeight="1" x14ac:dyDescent="0.2">
      <c r="A7" s="1" t="s">
        <v>52</v>
      </c>
      <c r="B7" s="1" t="s">
        <v>53</v>
      </c>
      <c r="C7" s="1" t="s">
        <v>80</v>
      </c>
      <c r="D7" s="1" t="s">
        <v>27</v>
      </c>
      <c r="E7" s="1" t="s">
        <v>46</v>
      </c>
      <c r="F7" s="1" t="s">
        <v>26</v>
      </c>
      <c r="G7" s="1" t="s">
        <v>27</v>
      </c>
      <c r="H7" s="1" t="s">
        <v>27</v>
      </c>
      <c r="I7" s="1" t="s">
        <v>27</v>
      </c>
      <c r="J7" s="1" t="s">
        <v>27</v>
      </c>
      <c r="K7" s="1" t="s">
        <v>27</v>
      </c>
      <c r="L7" s="1" t="s">
        <v>46</v>
      </c>
      <c r="M7" s="1" t="s">
        <v>27</v>
      </c>
      <c r="N7" s="25" t="s">
        <v>46</v>
      </c>
      <c r="O7" s="1" t="s">
        <v>27</v>
      </c>
      <c r="P7" s="1">
        <v>0</v>
      </c>
      <c r="Q7" s="1">
        <v>0</v>
      </c>
      <c r="R7" s="1">
        <v>0</v>
      </c>
      <c r="S7" s="1" t="s">
        <v>46</v>
      </c>
      <c r="T7" s="1">
        <v>1</v>
      </c>
      <c r="U7" s="1" t="s">
        <v>46</v>
      </c>
      <c r="V7" s="1" t="s">
        <v>27</v>
      </c>
      <c r="W7" s="1" t="s">
        <v>27</v>
      </c>
      <c r="X7" s="1" t="s">
        <v>27</v>
      </c>
      <c r="Y7" s="14" t="s">
        <v>453</v>
      </c>
      <c r="Z7" s="14" t="s">
        <v>362</v>
      </c>
      <c r="AA7" s="14" t="s">
        <v>422</v>
      </c>
    </row>
    <row r="8" spans="1:27" ht="21" customHeight="1" x14ac:dyDescent="0.2">
      <c r="A8" s="1" t="s">
        <v>52</v>
      </c>
      <c r="B8" s="1" t="s">
        <v>53</v>
      </c>
      <c r="C8" s="1" t="s">
        <v>79</v>
      </c>
      <c r="D8" s="1" t="s">
        <v>27</v>
      </c>
      <c r="E8" s="1" t="s">
        <v>46</v>
      </c>
      <c r="F8" s="1" t="s">
        <v>26</v>
      </c>
      <c r="G8" s="1" t="s">
        <v>27</v>
      </c>
      <c r="H8" s="1" t="s">
        <v>27</v>
      </c>
      <c r="I8" s="1" t="s">
        <v>27</v>
      </c>
      <c r="J8" s="1" t="s">
        <v>27</v>
      </c>
      <c r="K8" s="1" t="s">
        <v>27</v>
      </c>
      <c r="L8" s="1" t="s">
        <v>46</v>
      </c>
      <c r="M8" s="1" t="s">
        <v>27</v>
      </c>
      <c r="N8" s="25" t="s">
        <v>46</v>
      </c>
      <c r="O8" s="1" t="s">
        <v>27</v>
      </c>
      <c r="P8" s="1">
        <v>0</v>
      </c>
      <c r="Q8" s="1">
        <v>0</v>
      </c>
      <c r="R8" s="1">
        <v>0</v>
      </c>
      <c r="S8" s="1" t="s">
        <v>46</v>
      </c>
      <c r="T8" s="1">
        <v>1</v>
      </c>
      <c r="U8" s="1" t="s">
        <v>46</v>
      </c>
      <c r="V8" s="1" t="s">
        <v>27</v>
      </c>
      <c r="W8" s="1" t="s">
        <v>27</v>
      </c>
      <c r="X8" s="1" t="s">
        <v>27</v>
      </c>
      <c r="Y8" s="14" t="s">
        <v>453</v>
      </c>
      <c r="Z8" s="14" t="s">
        <v>362</v>
      </c>
      <c r="AA8" s="14" t="s">
        <v>422</v>
      </c>
    </row>
    <row r="9" spans="1:27" ht="21" customHeight="1" x14ac:dyDescent="0.2">
      <c r="A9" s="1" t="s">
        <v>52</v>
      </c>
      <c r="B9" s="1" t="s">
        <v>53</v>
      </c>
      <c r="C9" s="1" t="s">
        <v>78</v>
      </c>
      <c r="D9" s="1" t="s">
        <v>27</v>
      </c>
      <c r="E9" s="1" t="s">
        <v>46</v>
      </c>
      <c r="F9" s="1" t="s">
        <v>26</v>
      </c>
      <c r="G9" s="1" t="s">
        <v>27</v>
      </c>
      <c r="H9" s="1" t="s">
        <v>27</v>
      </c>
      <c r="I9" s="1" t="s">
        <v>27</v>
      </c>
      <c r="J9" s="1" t="s">
        <v>27</v>
      </c>
      <c r="K9" s="1" t="s">
        <v>27</v>
      </c>
      <c r="L9" s="1" t="s">
        <v>46</v>
      </c>
      <c r="M9" s="1" t="s">
        <v>27</v>
      </c>
      <c r="N9" s="25" t="s">
        <v>46</v>
      </c>
      <c r="O9" s="1" t="s">
        <v>27</v>
      </c>
      <c r="P9" s="1">
        <v>0</v>
      </c>
      <c r="Q9" s="1">
        <v>0</v>
      </c>
      <c r="R9" s="1">
        <v>0</v>
      </c>
      <c r="S9" s="1" t="s">
        <v>46</v>
      </c>
      <c r="T9" s="1">
        <v>1</v>
      </c>
      <c r="U9" s="1" t="s">
        <v>46</v>
      </c>
      <c r="V9" s="1" t="s">
        <v>27</v>
      </c>
      <c r="W9" s="1" t="s">
        <v>27</v>
      </c>
      <c r="X9" s="1" t="s">
        <v>27</v>
      </c>
      <c r="Y9" s="14" t="s">
        <v>453</v>
      </c>
      <c r="Z9" s="14" t="s">
        <v>362</v>
      </c>
      <c r="AA9" s="14" t="s">
        <v>422</v>
      </c>
    </row>
    <row r="10" spans="1:27" ht="21" customHeight="1" x14ac:dyDescent="0.2">
      <c r="A10" s="1" t="s">
        <v>52</v>
      </c>
      <c r="B10" s="1" t="s">
        <v>53</v>
      </c>
      <c r="C10" s="1" t="s">
        <v>101</v>
      </c>
      <c r="D10" s="1" t="s">
        <v>27</v>
      </c>
      <c r="E10" s="1" t="s">
        <v>46</v>
      </c>
      <c r="F10" s="1" t="s">
        <v>26</v>
      </c>
      <c r="G10" s="1" t="s">
        <v>27</v>
      </c>
      <c r="H10" s="1" t="s">
        <v>27</v>
      </c>
      <c r="I10" s="1" t="s">
        <v>27</v>
      </c>
      <c r="J10" s="1" t="s">
        <v>27</v>
      </c>
      <c r="K10" s="1" t="s">
        <v>27</v>
      </c>
      <c r="L10" s="1" t="s">
        <v>46</v>
      </c>
      <c r="M10" s="1" t="s">
        <v>27</v>
      </c>
      <c r="N10" s="25" t="s">
        <v>46</v>
      </c>
      <c r="O10" s="1" t="s">
        <v>27</v>
      </c>
      <c r="P10" s="1">
        <v>0</v>
      </c>
      <c r="Q10" s="1">
        <v>0</v>
      </c>
      <c r="R10" s="1">
        <v>0</v>
      </c>
      <c r="S10" s="1" t="s">
        <v>46</v>
      </c>
      <c r="T10" s="1">
        <v>1</v>
      </c>
      <c r="U10" s="1" t="s">
        <v>46</v>
      </c>
      <c r="V10" s="1" t="s">
        <v>27</v>
      </c>
      <c r="W10" s="1" t="s">
        <v>27</v>
      </c>
      <c r="X10" s="1" t="s">
        <v>27</v>
      </c>
      <c r="Y10" s="14" t="s">
        <v>453</v>
      </c>
      <c r="Z10" s="14" t="s">
        <v>362</v>
      </c>
      <c r="AA10" s="14" t="s">
        <v>422</v>
      </c>
    </row>
    <row r="11" spans="1:27" ht="21" customHeight="1" x14ac:dyDescent="0.2">
      <c r="A11" s="1" t="s">
        <v>52</v>
      </c>
      <c r="B11" s="1" t="s">
        <v>53</v>
      </c>
      <c r="C11" s="1" t="s">
        <v>100</v>
      </c>
      <c r="D11" s="1" t="s">
        <v>27</v>
      </c>
      <c r="E11" s="1" t="s">
        <v>46</v>
      </c>
      <c r="F11" s="1" t="s">
        <v>26</v>
      </c>
      <c r="G11" s="1" t="s">
        <v>27</v>
      </c>
      <c r="H11" s="1" t="s">
        <v>27</v>
      </c>
      <c r="I11" s="1" t="s">
        <v>27</v>
      </c>
      <c r="J11" s="1" t="s">
        <v>27</v>
      </c>
      <c r="K11" s="1" t="s">
        <v>27</v>
      </c>
      <c r="L11" s="1" t="s">
        <v>46</v>
      </c>
      <c r="M11" s="1" t="s">
        <v>27</v>
      </c>
      <c r="N11" s="25" t="s">
        <v>46</v>
      </c>
      <c r="O11" s="1" t="s">
        <v>27</v>
      </c>
      <c r="P11" s="1">
        <v>0</v>
      </c>
      <c r="Q11" s="1">
        <v>0</v>
      </c>
      <c r="R11" s="1">
        <v>0</v>
      </c>
      <c r="S11" s="1" t="s">
        <v>46</v>
      </c>
      <c r="T11" s="1">
        <v>1</v>
      </c>
      <c r="U11" s="1" t="s">
        <v>46</v>
      </c>
      <c r="V11" s="1" t="s">
        <v>27</v>
      </c>
      <c r="W11" s="1" t="s">
        <v>27</v>
      </c>
      <c r="X11" s="1" t="s">
        <v>27</v>
      </c>
      <c r="Y11" s="14" t="s">
        <v>453</v>
      </c>
      <c r="Z11" s="14" t="s">
        <v>362</v>
      </c>
      <c r="AA11" s="14" t="s">
        <v>422</v>
      </c>
    </row>
    <row r="12" spans="1:27" ht="21" customHeight="1" x14ac:dyDescent="0.2">
      <c r="A12" s="1" t="s">
        <v>52</v>
      </c>
      <c r="B12" s="1" t="s">
        <v>53</v>
      </c>
      <c r="C12" s="1" t="s">
        <v>99</v>
      </c>
      <c r="D12" s="1" t="s">
        <v>27</v>
      </c>
      <c r="E12" s="1" t="s">
        <v>46</v>
      </c>
      <c r="F12" s="1" t="s">
        <v>26</v>
      </c>
      <c r="G12" s="1" t="s">
        <v>27</v>
      </c>
      <c r="H12" s="1" t="s">
        <v>27</v>
      </c>
      <c r="I12" s="1" t="s">
        <v>27</v>
      </c>
      <c r="J12" s="1" t="s">
        <v>27</v>
      </c>
      <c r="K12" s="1" t="s">
        <v>27</v>
      </c>
      <c r="L12" s="1" t="s">
        <v>46</v>
      </c>
      <c r="M12" s="1" t="s">
        <v>27</v>
      </c>
      <c r="N12" s="25" t="s">
        <v>46</v>
      </c>
      <c r="O12" s="1" t="s">
        <v>27</v>
      </c>
      <c r="P12" s="1">
        <v>0</v>
      </c>
      <c r="Q12" s="1">
        <v>0</v>
      </c>
      <c r="R12" s="1">
        <v>0</v>
      </c>
      <c r="S12" s="1" t="s">
        <v>46</v>
      </c>
      <c r="T12" s="1">
        <v>1</v>
      </c>
      <c r="U12" s="1" t="s">
        <v>46</v>
      </c>
      <c r="V12" s="1" t="s">
        <v>27</v>
      </c>
      <c r="W12" s="1" t="s">
        <v>27</v>
      </c>
      <c r="X12" s="1" t="s">
        <v>27</v>
      </c>
      <c r="Y12" s="14" t="s">
        <v>453</v>
      </c>
      <c r="Z12" s="14" t="s">
        <v>362</v>
      </c>
      <c r="AA12" s="14" t="s">
        <v>422</v>
      </c>
    </row>
    <row r="13" spans="1:27" ht="21" customHeight="1" x14ac:dyDescent="0.2">
      <c r="A13" s="1" t="s">
        <v>52</v>
      </c>
      <c r="B13" s="1" t="s">
        <v>53</v>
      </c>
      <c r="C13" s="1" t="s">
        <v>98</v>
      </c>
      <c r="D13" s="1" t="s">
        <v>27</v>
      </c>
      <c r="E13" s="1" t="s">
        <v>46</v>
      </c>
      <c r="F13" s="1" t="s">
        <v>26</v>
      </c>
      <c r="G13" s="1" t="s">
        <v>27</v>
      </c>
      <c r="H13" s="1" t="s">
        <v>27</v>
      </c>
      <c r="I13" s="1" t="s">
        <v>27</v>
      </c>
      <c r="J13" s="1" t="s">
        <v>27</v>
      </c>
      <c r="K13" s="1" t="s">
        <v>27</v>
      </c>
      <c r="L13" s="1" t="s">
        <v>46</v>
      </c>
      <c r="M13" s="1" t="s">
        <v>27</v>
      </c>
      <c r="N13" s="25" t="s">
        <v>46</v>
      </c>
      <c r="O13" s="1" t="s">
        <v>27</v>
      </c>
      <c r="P13" s="1">
        <v>0</v>
      </c>
      <c r="Q13" s="1">
        <v>0</v>
      </c>
      <c r="R13" s="1">
        <v>0</v>
      </c>
      <c r="S13" s="1" t="s">
        <v>46</v>
      </c>
      <c r="T13" s="1">
        <v>1</v>
      </c>
      <c r="U13" s="1" t="s">
        <v>46</v>
      </c>
      <c r="V13" s="1" t="s">
        <v>27</v>
      </c>
      <c r="W13" s="1" t="s">
        <v>27</v>
      </c>
      <c r="X13" s="1" t="s">
        <v>27</v>
      </c>
      <c r="Y13" s="14" t="s">
        <v>453</v>
      </c>
      <c r="Z13" s="14" t="s">
        <v>362</v>
      </c>
      <c r="AA13" s="14" t="s">
        <v>422</v>
      </c>
    </row>
    <row r="14" spans="1:27" ht="21" customHeight="1" x14ac:dyDescent="0.2">
      <c r="A14" s="1" t="s">
        <v>52</v>
      </c>
      <c r="B14" s="1" t="s">
        <v>53</v>
      </c>
      <c r="C14" s="1" t="s">
        <v>97</v>
      </c>
      <c r="D14" s="1" t="s">
        <v>27</v>
      </c>
      <c r="E14" s="1" t="s">
        <v>46</v>
      </c>
      <c r="F14" s="1" t="s">
        <v>26</v>
      </c>
      <c r="G14" s="1" t="s">
        <v>27</v>
      </c>
      <c r="H14" s="1" t="s">
        <v>27</v>
      </c>
      <c r="I14" s="1" t="s">
        <v>27</v>
      </c>
      <c r="J14" s="1" t="s">
        <v>27</v>
      </c>
      <c r="K14" s="1" t="s">
        <v>27</v>
      </c>
      <c r="L14" s="1" t="s">
        <v>46</v>
      </c>
      <c r="M14" s="1" t="s">
        <v>27</v>
      </c>
      <c r="N14" s="25" t="s">
        <v>46</v>
      </c>
      <c r="O14" s="1" t="s">
        <v>27</v>
      </c>
      <c r="P14" s="1">
        <v>0</v>
      </c>
      <c r="Q14" s="1">
        <v>0</v>
      </c>
      <c r="R14" s="1">
        <v>0</v>
      </c>
      <c r="S14" s="1" t="s">
        <v>46</v>
      </c>
      <c r="T14" s="1">
        <v>1</v>
      </c>
      <c r="U14" s="1" t="s">
        <v>46</v>
      </c>
      <c r="V14" s="1" t="s">
        <v>27</v>
      </c>
      <c r="W14" s="1" t="s">
        <v>27</v>
      </c>
      <c r="X14" s="1" t="s">
        <v>27</v>
      </c>
      <c r="Y14" s="14" t="s">
        <v>453</v>
      </c>
      <c r="Z14" s="14" t="s">
        <v>362</v>
      </c>
      <c r="AA14" s="14" t="s">
        <v>422</v>
      </c>
    </row>
    <row r="15" spans="1:27" ht="21" customHeight="1" x14ac:dyDescent="0.2">
      <c r="A15" s="1" t="s">
        <v>52</v>
      </c>
      <c r="B15" s="1" t="s">
        <v>25</v>
      </c>
      <c r="C15" s="1" t="s">
        <v>93</v>
      </c>
      <c r="D15" s="1" t="s">
        <v>57</v>
      </c>
      <c r="E15" s="1" t="s">
        <v>526</v>
      </c>
      <c r="F15" s="1" t="s">
        <v>58</v>
      </c>
      <c r="G15" s="1" t="s">
        <v>59</v>
      </c>
      <c r="H15" s="1" t="s">
        <v>27</v>
      </c>
      <c r="I15" s="1" t="s">
        <v>50</v>
      </c>
      <c r="J15" s="1" t="s">
        <v>50</v>
      </c>
      <c r="K15" s="1" t="s">
        <v>29</v>
      </c>
      <c r="L15" s="1" t="s">
        <v>46</v>
      </c>
      <c r="M15" s="1" t="s">
        <v>60</v>
      </c>
      <c r="N15" s="1" t="s">
        <v>551</v>
      </c>
      <c r="O15" s="1" t="s">
        <v>61</v>
      </c>
      <c r="P15" s="1">
        <v>0</v>
      </c>
      <c r="Q15" s="1">
        <v>0</v>
      </c>
      <c r="R15" s="1">
        <v>1999</v>
      </c>
      <c r="S15" s="1" t="s">
        <v>94</v>
      </c>
      <c r="T15" s="1">
        <v>1</v>
      </c>
      <c r="U15" s="1" t="s">
        <v>46</v>
      </c>
      <c r="V15" s="1" t="s">
        <v>27</v>
      </c>
      <c r="W15" s="1" t="s">
        <v>95</v>
      </c>
      <c r="X15" s="1" t="s">
        <v>96</v>
      </c>
      <c r="Y15" s="14" t="s">
        <v>453</v>
      </c>
      <c r="Z15" s="14" t="s">
        <v>362</v>
      </c>
      <c r="AA15" s="14" t="s">
        <v>422</v>
      </c>
    </row>
    <row r="16" spans="1:27" ht="21" customHeight="1" x14ac:dyDescent="0.2">
      <c r="A16" s="1" t="s">
        <v>52</v>
      </c>
      <c r="B16" s="1" t="s">
        <v>53</v>
      </c>
      <c r="C16" s="1" t="s">
        <v>92</v>
      </c>
      <c r="D16" s="1" t="s">
        <v>27</v>
      </c>
      <c r="E16" s="1" t="s">
        <v>46</v>
      </c>
      <c r="F16" s="1" t="s">
        <v>26</v>
      </c>
      <c r="G16" s="1" t="s">
        <v>27</v>
      </c>
      <c r="H16" s="1" t="s">
        <v>27</v>
      </c>
      <c r="I16" s="1" t="s">
        <v>27</v>
      </c>
      <c r="J16" s="1" t="s">
        <v>27</v>
      </c>
      <c r="K16" s="1" t="s">
        <v>27</v>
      </c>
      <c r="L16" s="1" t="s">
        <v>46</v>
      </c>
      <c r="M16" s="1" t="s">
        <v>27</v>
      </c>
      <c r="N16" s="25" t="s">
        <v>46</v>
      </c>
      <c r="O16" s="1" t="s">
        <v>27</v>
      </c>
      <c r="P16" s="1">
        <v>0</v>
      </c>
      <c r="Q16" s="1">
        <v>0</v>
      </c>
      <c r="R16" s="1">
        <v>0</v>
      </c>
      <c r="S16" s="1" t="s">
        <v>46</v>
      </c>
      <c r="T16" s="1">
        <v>1</v>
      </c>
      <c r="U16" s="1" t="s">
        <v>46</v>
      </c>
      <c r="V16" s="1" t="s">
        <v>27</v>
      </c>
      <c r="W16" s="1" t="s">
        <v>27</v>
      </c>
      <c r="X16" s="1" t="s">
        <v>27</v>
      </c>
      <c r="Y16" s="14" t="s">
        <v>453</v>
      </c>
      <c r="Z16" s="14" t="s">
        <v>362</v>
      </c>
      <c r="AA16" s="14" t="s">
        <v>422</v>
      </c>
    </row>
    <row r="17" spans="1:27" ht="21" customHeight="1" x14ac:dyDescent="0.2">
      <c r="A17" s="1" t="s">
        <v>52</v>
      </c>
      <c r="B17" s="1" t="s">
        <v>25</v>
      </c>
      <c r="C17" s="1" t="s">
        <v>90</v>
      </c>
      <c r="D17" s="1" t="s">
        <v>57</v>
      </c>
      <c r="E17" s="1" t="s">
        <v>526</v>
      </c>
      <c r="F17" s="1" t="s">
        <v>58</v>
      </c>
      <c r="G17" s="1" t="s">
        <v>59</v>
      </c>
      <c r="H17" s="1" t="s">
        <v>27</v>
      </c>
      <c r="I17" s="1" t="s">
        <v>50</v>
      </c>
      <c r="J17" s="1" t="s">
        <v>50</v>
      </c>
      <c r="K17" s="1" t="s">
        <v>29</v>
      </c>
      <c r="L17" s="1" t="s">
        <v>46</v>
      </c>
      <c r="M17" s="1" t="s">
        <v>60</v>
      </c>
      <c r="N17" s="1" t="s">
        <v>551</v>
      </c>
      <c r="O17" s="1" t="s">
        <v>61</v>
      </c>
      <c r="P17" s="1">
        <v>0</v>
      </c>
      <c r="Q17" s="1">
        <v>0</v>
      </c>
      <c r="R17" s="1">
        <v>1999</v>
      </c>
      <c r="S17" s="1" t="s">
        <v>32</v>
      </c>
      <c r="T17" s="1">
        <v>2</v>
      </c>
      <c r="U17" s="1" t="s">
        <v>46</v>
      </c>
      <c r="V17" s="1" t="s">
        <v>27</v>
      </c>
      <c r="W17" s="1" t="s">
        <v>27</v>
      </c>
      <c r="X17" s="1" t="s">
        <v>91</v>
      </c>
      <c r="Y17" s="14" t="s">
        <v>453</v>
      </c>
      <c r="Z17" s="14" t="s">
        <v>362</v>
      </c>
      <c r="AA17" s="14" t="s">
        <v>422</v>
      </c>
    </row>
    <row r="18" spans="1:27" ht="21" customHeight="1" x14ac:dyDescent="0.2">
      <c r="A18" s="1" t="s">
        <v>52</v>
      </c>
      <c r="B18" s="1" t="s">
        <v>25</v>
      </c>
      <c r="C18" s="1" t="s">
        <v>72</v>
      </c>
      <c r="D18" s="1" t="s">
        <v>65</v>
      </c>
      <c r="E18" s="1" t="s">
        <v>66</v>
      </c>
      <c r="F18" s="1" t="s">
        <v>67</v>
      </c>
      <c r="G18" s="1" t="s">
        <v>68</v>
      </c>
      <c r="H18" s="1" t="s">
        <v>27</v>
      </c>
      <c r="I18" s="1" t="s">
        <v>50</v>
      </c>
      <c r="J18" s="1" t="s">
        <v>50</v>
      </c>
      <c r="K18" s="1" t="s">
        <v>29</v>
      </c>
      <c r="L18" s="1" t="s">
        <v>46</v>
      </c>
      <c r="M18" s="1" t="s">
        <v>69</v>
      </c>
      <c r="N18" s="1" t="s">
        <v>551</v>
      </c>
      <c r="O18" s="1" t="s">
        <v>41</v>
      </c>
      <c r="P18" s="1">
        <v>0</v>
      </c>
      <c r="Q18" s="1">
        <v>0</v>
      </c>
      <c r="R18" s="1">
        <v>2011</v>
      </c>
      <c r="S18" s="1" t="s">
        <v>32</v>
      </c>
      <c r="T18" s="1">
        <v>3</v>
      </c>
      <c r="U18" s="1" t="s">
        <v>46</v>
      </c>
      <c r="V18" s="1" t="s">
        <v>27</v>
      </c>
      <c r="W18" s="1" t="s">
        <v>70</v>
      </c>
      <c r="X18" s="1" t="s">
        <v>73</v>
      </c>
      <c r="Y18" s="14" t="s">
        <v>453</v>
      </c>
      <c r="Z18" s="14" t="s">
        <v>362</v>
      </c>
      <c r="AA18" s="14" t="s">
        <v>422</v>
      </c>
    </row>
    <row r="19" spans="1:27" ht="21" customHeight="1" x14ac:dyDescent="0.2">
      <c r="A19" s="1" t="s">
        <v>52</v>
      </c>
      <c r="B19" s="1" t="s">
        <v>25</v>
      </c>
      <c r="C19" s="1" t="s">
        <v>64</v>
      </c>
      <c r="D19" s="1" t="s">
        <v>65</v>
      </c>
      <c r="E19" s="1" t="s">
        <v>66</v>
      </c>
      <c r="F19" s="1" t="s">
        <v>67</v>
      </c>
      <c r="G19" s="1" t="s">
        <v>68</v>
      </c>
      <c r="H19" s="1" t="s">
        <v>27</v>
      </c>
      <c r="I19" s="1" t="s">
        <v>50</v>
      </c>
      <c r="J19" s="1" t="s">
        <v>50</v>
      </c>
      <c r="K19" s="1" t="s">
        <v>29</v>
      </c>
      <c r="L19" s="1" t="s">
        <v>40</v>
      </c>
      <c r="M19" s="1" t="s">
        <v>69</v>
      </c>
      <c r="N19" s="1" t="s">
        <v>551</v>
      </c>
      <c r="O19" s="1" t="s">
        <v>31</v>
      </c>
      <c r="P19" s="1">
        <v>0</v>
      </c>
      <c r="Q19" s="1">
        <v>0</v>
      </c>
      <c r="R19" s="1">
        <v>2011</v>
      </c>
      <c r="S19" s="1" t="s">
        <v>32</v>
      </c>
      <c r="T19" s="1">
        <v>3</v>
      </c>
      <c r="U19" s="1" t="s">
        <v>46</v>
      </c>
      <c r="V19" s="1" t="s">
        <v>27</v>
      </c>
      <c r="W19" s="1" t="s">
        <v>70</v>
      </c>
      <c r="X19" s="1" t="s">
        <v>71</v>
      </c>
      <c r="Y19" s="14" t="s">
        <v>453</v>
      </c>
      <c r="Z19" s="14" t="s">
        <v>362</v>
      </c>
      <c r="AA19" s="14" t="s">
        <v>422</v>
      </c>
    </row>
    <row r="20" spans="1:27" ht="21" customHeight="1" x14ac:dyDescent="0.2">
      <c r="A20" s="1" t="s">
        <v>52</v>
      </c>
      <c r="B20" s="1" t="s">
        <v>25</v>
      </c>
      <c r="C20" s="1" t="s">
        <v>56</v>
      </c>
      <c r="D20" s="1" t="s">
        <v>57</v>
      </c>
      <c r="E20" s="1" t="s">
        <v>526</v>
      </c>
      <c r="F20" s="1" t="s">
        <v>58</v>
      </c>
      <c r="G20" s="1" t="s">
        <v>59</v>
      </c>
      <c r="H20" s="1" t="s">
        <v>27</v>
      </c>
      <c r="I20" s="1" t="s">
        <v>50</v>
      </c>
      <c r="J20" s="1" t="s">
        <v>50</v>
      </c>
      <c r="K20" s="1" t="s">
        <v>29</v>
      </c>
      <c r="L20" s="1" t="s">
        <v>29</v>
      </c>
      <c r="M20" s="1" t="s">
        <v>60</v>
      </c>
      <c r="N20" s="1" t="s">
        <v>551</v>
      </c>
      <c r="O20" s="1" t="s">
        <v>61</v>
      </c>
      <c r="P20" s="1">
        <v>0</v>
      </c>
      <c r="Q20" s="1">
        <v>0</v>
      </c>
      <c r="R20" s="1">
        <v>1999</v>
      </c>
      <c r="S20" s="1" t="s">
        <v>32</v>
      </c>
      <c r="T20" s="1">
        <v>1</v>
      </c>
      <c r="U20" s="1" t="s">
        <v>46</v>
      </c>
      <c r="V20" s="1" t="s">
        <v>62</v>
      </c>
      <c r="W20" s="1" t="s">
        <v>27</v>
      </c>
      <c r="X20" s="1" t="s">
        <v>63</v>
      </c>
      <c r="Y20" s="14" t="s">
        <v>453</v>
      </c>
      <c r="Z20" s="14" t="s">
        <v>362</v>
      </c>
      <c r="AA20" s="14" t="s">
        <v>422</v>
      </c>
    </row>
    <row r="21" spans="1:27" ht="21" customHeight="1" x14ac:dyDescent="0.2">
      <c r="A21" s="1" t="s">
        <v>52</v>
      </c>
      <c r="B21" s="1" t="s">
        <v>53</v>
      </c>
      <c r="C21" s="1" t="s">
        <v>54</v>
      </c>
      <c r="D21" s="1" t="s">
        <v>27</v>
      </c>
      <c r="E21" s="1" t="s">
        <v>46</v>
      </c>
      <c r="F21" s="1" t="s">
        <v>26</v>
      </c>
      <c r="G21" s="1" t="s">
        <v>27</v>
      </c>
      <c r="H21" s="1" t="s">
        <v>27</v>
      </c>
      <c r="I21" s="1" t="s">
        <v>27</v>
      </c>
      <c r="J21" s="1" t="s">
        <v>27</v>
      </c>
      <c r="K21" s="1" t="s">
        <v>27</v>
      </c>
      <c r="L21" s="1" t="s">
        <v>46</v>
      </c>
      <c r="M21" s="1" t="s">
        <v>27</v>
      </c>
      <c r="N21" s="25" t="s">
        <v>46</v>
      </c>
      <c r="O21" s="1" t="s">
        <v>27</v>
      </c>
      <c r="P21" s="1">
        <v>0</v>
      </c>
      <c r="Q21" s="1">
        <v>0</v>
      </c>
      <c r="R21" s="1">
        <v>0</v>
      </c>
      <c r="S21" s="1" t="s">
        <v>46</v>
      </c>
      <c r="T21" s="1">
        <v>1</v>
      </c>
      <c r="U21" s="1" t="s">
        <v>46</v>
      </c>
      <c r="V21" s="1" t="s">
        <v>27</v>
      </c>
      <c r="W21" s="1" t="s">
        <v>27</v>
      </c>
      <c r="X21" s="1" t="s">
        <v>27</v>
      </c>
      <c r="Y21" s="14" t="s">
        <v>453</v>
      </c>
      <c r="Z21" s="14" t="s">
        <v>362</v>
      </c>
      <c r="AA21" s="14" t="s">
        <v>422</v>
      </c>
    </row>
    <row r="22" spans="1:27" ht="21" customHeight="1" x14ac:dyDescent="0.2">
      <c r="A22" s="1" t="s">
        <v>52</v>
      </c>
      <c r="B22" s="1" t="s">
        <v>53</v>
      </c>
      <c r="C22" s="1" t="s">
        <v>55</v>
      </c>
      <c r="D22" s="1" t="s">
        <v>27</v>
      </c>
      <c r="E22" s="1" t="s">
        <v>46</v>
      </c>
      <c r="F22" s="1" t="s">
        <v>26</v>
      </c>
      <c r="G22" s="1" t="s">
        <v>27</v>
      </c>
      <c r="H22" s="1" t="s">
        <v>27</v>
      </c>
      <c r="I22" s="1" t="s">
        <v>27</v>
      </c>
      <c r="J22" s="1" t="s">
        <v>27</v>
      </c>
      <c r="K22" s="1" t="s">
        <v>27</v>
      </c>
      <c r="L22" s="1" t="s">
        <v>46</v>
      </c>
      <c r="M22" s="1" t="s">
        <v>27</v>
      </c>
      <c r="N22" s="25" t="s">
        <v>46</v>
      </c>
      <c r="O22" s="1" t="s">
        <v>27</v>
      </c>
      <c r="P22" s="1">
        <v>0</v>
      </c>
      <c r="Q22" s="1">
        <v>0</v>
      </c>
      <c r="R22" s="1">
        <v>0</v>
      </c>
      <c r="S22" s="1" t="s">
        <v>46</v>
      </c>
      <c r="T22" s="1">
        <v>1</v>
      </c>
      <c r="U22" s="1" t="s">
        <v>46</v>
      </c>
      <c r="V22" s="1" t="s">
        <v>27</v>
      </c>
      <c r="W22" s="1" t="s">
        <v>27</v>
      </c>
      <c r="X22" s="1" t="s">
        <v>27</v>
      </c>
      <c r="Y22" s="14" t="s">
        <v>453</v>
      </c>
      <c r="Z22" s="14" t="s">
        <v>362</v>
      </c>
      <c r="AA22" s="14" t="s">
        <v>422</v>
      </c>
    </row>
    <row r="23" spans="1:27" ht="21" customHeight="1" x14ac:dyDescent="0.2">
      <c r="A23" s="1" t="s">
        <v>52</v>
      </c>
      <c r="B23" s="1" t="s">
        <v>53</v>
      </c>
      <c r="C23" s="1" t="s">
        <v>74</v>
      </c>
      <c r="D23" s="1" t="s">
        <v>27</v>
      </c>
      <c r="E23" s="1" t="s">
        <v>46</v>
      </c>
      <c r="F23" s="1" t="s">
        <v>26</v>
      </c>
      <c r="G23" s="1" t="s">
        <v>27</v>
      </c>
      <c r="H23" s="1" t="s">
        <v>27</v>
      </c>
      <c r="I23" s="1" t="s">
        <v>27</v>
      </c>
      <c r="J23" s="1" t="s">
        <v>27</v>
      </c>
      <c r="K23" s="1" t="s">
        <v>27</v>
      </c>
      <c r="L23" s="1" t="s">
        <v>46</v>
      </c>
      <c r="M23" s="1" t="s">
        <v>27</v>
      </c>
      <c r="N23" s="25" t="s">
        <v>46</v>
      </c>
      <c r="O23" s="1" t="s">
        <v>27</v>
      </c>
      <c r="P23" s="1">
        <v>0</v>
      </c>
      <c r="Q23" s="1">
        <v>0</v>
      </c>
      <c r="R23" s="1">
        <v>0</v>
      </c>
      <c r="S23" s="1" t="s">
        <v>46</v>
      </c>
      <c r="T23" s="1">
        <v>1</v>
      </c>
      <c r="U23" s="1" t="s">
        <v>46</v>
      </c>
      <c r="V23" s="1" t="s">
        <v>27</v>
      </c>
      <c r="W23" s="1" t="s">
        <v>27</v>
      </c>
      <c r="X23" s="1" t="s">
        <v>27</v>
      </c>
      <c r="Y23" s="14" t="s">
        <v>453</v>
      </c>
      <c r="Z23" s="14" t="s">
        <v>362</v>
      </c>
      <c r="AA23" s="14" t="s">
        <v>422</v>
      </c>
    </row>
    <row r="24" spans="1:27" ht="21" customHeight="1" x14ac:dyDescent="0.2">
      <c r="A24" s="1" t="s">
        <v>52</v>
      </c>
      <c r="B24" s="1" t="s">
        <v>25</v>
      </c>
      <c r="C24" s="1" t="s">
        <v>81</v>
      </c>
      <c r="D24" s="1" t="s">
        <v>82</v>
      </c>
      <c r="E24" s="1" t="s">
        <v>517</v>
      </c>
      <c r="F24" s="1" t="s">
        <v>83</v>
      </c>
      <c r="G24" s="1" t="s">
        <v>84</v>
      </c>
      <c r="H24" s="1" t="s">
        <v>85</v>
      </c>
      <c r="I24" s="1" t="s">
        <v>50</v>
      </c>
      <c r="J24" s="1" t="s">
        <v>50</v>
      </c>
      <c r="K24" s="1" t="s">
        <v>29</v>
      </c>
      <c r="L24" s="1" t="s">
        <v>46</v>
      </c>
      <c r="M24" s="1" t="s">
        <v>86</v>
      </c>
      <c r="N24" s="1" t="s">
        <v>551</v>
      </c>
      <c r="O24" s="1" t="s">
        <v>41</v>
      </c>
      <c r="P24" s="1">
        <v>4392923000</v>
      </c>
      <c r="Q24" s="1">
        <v>0</v>
      </c>
      <c r="R24" s="1">
        <v>2013</v>
      </c>
      <c r="S24" s="1" t="s">
        <v>32</v>
      </c>
      <c r="T24" s="1">
        <v>2</v>
      </c>
      <c r="U24" s="1" t="s">
        <v>46</v>
      </c>
      <c r="V24" s="1" t="s">
        <v>87</v>
      </c>
      <c r="W24" s="1" t="s">
        <v>88</v>
      </c>
      <c r="X24" s="1" t="s">
        <v>89</v>
      </c>
      <c r="Y24" s="14" t="s">
        <v>453</v>
      </c>
      <c r="Z24" s="14" t="s">
        <v>362</v>
      </c>
      <c r="AA24" s="14" t="s">
        <v>422</v>
      </c>
    </row>
    <row r="25" spans="1:27" ht="21" customHeight="1" x14ac:dyDescent="0.2">
      <c r="A25" s="1" t="s">
        <v>52</v>
      </c>
      <c r="B25" s="1" t="s">
        <v>53</v>
      </c>
      <c r="C25" s="1" t="s">
        <v>75</v>
      </c>
      <c r="D25" s="1" t="s">
        <v>27</v>
      </c>
      <c r="E25" s="1" t="s">
        <v>46</v>
      </c>
      <c r="F25" s="1" t="s">
        <v>26</v>
      </c>
      <c r="G25" s="1" t="s">
        <v>27</v>
      </c>
      <c r="H25" s="1" t="s">
        <v>27</v>
      </c>
      <c r="I25" s="1" t="s">
        <v>27</v>
      </c>
      <c r="J25" s="1" t="s">
        <v>27</v>
      </c>
      <c r="K25" s="1" t="s">
        <v>27</v>
      </c>
      <c r="L25" s="1" t="s">
        <v>46</v>
      </c>
      <c r="M25" s="1" t="s">
        <v>27</v>
      </c>
      <c r="N25" s="25" t="s">
        <v>46</v>
      </c>
      <c r="O25" s="1" t="s">
        <v>27</v>
      </c>
      <c r="P25" s="1">
        <v>0</v>
      </c>
      <c r="Q25" s="1">
        <v>0</v>
      </c>
      <c r="R25" s="1">
        <v>0</v>
      </c>
      <c r="S25" s="1" t="s">
        <v>46</v>
      </c>
      <c r="T25" s="1">
        <v>1</v>
      </c>
      <c r="U25" s="1" t="s">
        <v>46</v>
      </c>
      <c r="V25" s="1" t="s">
        <v>27</v>
      </c>
      <c r="W25" s="1" t="s">
        <v>27</v>
      </c>
      <c r="X25" s="1" t="s">
        <v>27</v>
      </c>
      <c r="Y25" s="14" t="s">
        <v>453</v>
      </c>
      <c r="Z25" s="14" t="s">
        <v>362</v>
      </c>
      <c r="AA25" s="14" t="s">
        <v>422</v>
      </c>
    </row>
    <row r="26" spans="1:27" ht="21" customHeight="1" x14ac:dyDescent="0.2">
      <c r="A26" s="1" t="s">
        <v>102</v>
      </c>
      <c r="B26" s="1" t="s">
        <v>53</v>
      </c>
      <c r="C26" s="1" t="s">
        <v>456</v>
      </c>
      <c r="D26" s="1" t="s">
        <v>27</v>
      </c>
      <c r="E26" s="1" t="s">
        <v>46</v>
      </c>
      <c r="F26" s="1" t="s">
        <v>26</v>
      </c>
      <c r="G26" s="1" t="s">
        <v>27</v>
      </c>
      <c r="H26" s="1" t="s">
        <v>27</v>
      </c>
      <c r="I26" s="1" t="s">
        <v>27</v>
      </c>
      <c r="J26" s="1" t="s">
        <v>27</v>
      </c>
      <c r="K26" s="1" t="s">
        <v>27</v>
      </c>
      <c r="L26" s="1" t="s">
        <v>46</v>
      </c>
      <c r="M26" s="1" t="s">
        <v>27</v>
      </c>
      <c r="N26" s="25" t="s">
        <v>46</v>
      </c>
      <c r="O26" s="1" t="s">
        <v>27</v>
      </c>
      <c r="P26" s="1">
        <v>0</v>
      </c>
      <c r="Q26" s="1">
        <v>0</v>
      </c>
      <c r="R26" s="1">
        <v>0</v>
      </c>
      <c r="S26" s="1" t="s">
        <v>46</v>
      </c>
      <c r="T26" s="1">
        <v>1</v>
      </c>
      <c r="U26" s="1" t="s">
        <v>46</v>
      </c>
      <c r="V26" s="1" t="s">
        <v>27</v>
      </c>
      <c r="W26" s="1" t="s">
        <v>27</v>
      </c>
      <c r="X26" s="1" t="s">
        <v>27</v>
      </c>
      <c r="Y26" s="1" t="s">
        <v>454</v>
      </c>
      <c r="Z26" s="1" t="s">
        <v>356</v>
      </c>
      <c r="AA26" s="1" t="s">
        <v>450</v>
      </c>
    </row>
    <row r="27" spans="1:27" ht="21" customHeight="1" x14ac:dyDescent="0.2">
      <c r="A27" s="1" t="s">
        <v>102</v>
      </c>
      <c r="B27" s="1" t="s">
        <v>53</v>
      </c>
      <c r="C27" s="1" t="s">
        <v>457</v>
      </c>
      <c r="D27" s="1" t="s">
        <v>27</v>
      </c>
      <c r="E27" s="1" t="s">
        <v>46</v>
      </c>
      <c r="F27" s="1" t="s">
        <v>26</v>
      </c>
      <c r="G27" s="1" t="s">
        <v>27</v>
      </c>
      <c r="H27" s="1" t="s">
        <v>27</v>
      </c>
      <c r="I27" s="1" t="s">
        <v>27</v>
      </c>
      <c r="J27" s="1" t="s">
        <v>27</v>
      </c>
      <c r="K27" s="1" t="s">
        <v>27</v>
      </c>
      <c r="L27" s="1" t="s">
        <v>46</v>
      </c>
      <c r="M27" s="1" t="s">
        <v>27</v>
      </c>
      <c r="N27" s="25" t="s">
        <v>46</v>
      </c>
      <c r="O27" s="1" t="s">
        <v>27</v>
      </c>
      <c r="P27" s="1">
        <v>0</v>
      </c>
      <c r="Q27" s="1">
        <v>0</v>
      </c>
      <c r="R27" s="1">
        <v>0</v>
      </c>
      <c r="S27" s="1" t="s">
        <v>46</v>
      </c>
      <c r="T27" s="1">
        <v>1</v>
      </c>
      <c r="U27" s="1" t="s">
        <v>46</v>
      </c>
      <c r="V27" s="1" t="s">
        <v>27</v>
      </c>
      <c r="W27" s="1" t="s">
        <v>27</v>
      </c>
      <c r="X27" s="1" t="s">
        <v>27</v>
      </c>
      <c r="Y27" s="1" t="s">
        <v>454</v>
      </c>
      <c r="Z27" s="1" t="s">
        <v>356</v>
      </c>
      <c r="AA27" s="1" t="s">
        <v>450</v>
      </c>
    </row>
    <row r="28" spans="1:27" ht="21" customHeight="1" x14ac:dyDescent="0.2">
      <c r="A28" s="1" t="s">
        <v>102</v>
      </c>
      <c r="B28" s="1" t="s">
        <v>53</v>
      </c>
      <c r="C28" s="1" t="s">
        <v>458</v>
      </c>
      <c r="D28" s="1" t="s">
        <v>27</v>
      </c>
      <c r="E28" s="1" t="s">
        <v>46</v>
      </c>
      <c r="F28" s="1" t="s">
        <v>26</v>
      </c>
      <c r="G28" s="1" t="s">
        <v>27</v>
      </c>
      <c r="H28" s="1" t="s">
        <v>27</v>
      </c>
      <c r="I28" s="1" t="s">
        <v>27</v>
      </c>
      <c r="J28" s="1" t="s">
        <v>27</v>
      </c>
      <c r="K28" s="1" t="s">
        <v>27</v>
      </c>
      <c r="L28" s="1" t="s">
        <v>46</v>
      </c>
      <c r="M28" s="1" t="s">
        <v>27</v>
      </c>
      <c r="N28" s="25" t="s">
        <v>46</v>
      </c>
      <c r="O28" s="1" t="s">
        <v>27</v>
      </c>
      <c r="P28" s="1">
        <v>0</v>
      </c>
      <c r="Q28" s="1">
        <v>0</v>
      </c>
      <c r="R28" s="1">
        <v>0</v>
      </c>
      <c r="S28" s="1" t="s">
        <v>46</v>
      </c>
      <c r="T28" s="1">
        <v>1</v>
      </c>
      <c r="U28" s="1" t="s">
        <v>46</v>
      </c>
      <c r="V28" s="1" t="s">
        <v>27</v>
      </c>
      <c r="W28" s="1" t="s">
        <v>27</v>
      </c>
      <c r="X28" s="1" t="s">
        <v>27</v>
      </c>
      <c r="Y28" s="1" t="s">
        <v>454</v>
      </c>
      <c r="Z28" s="1" t="s">
        <v>356</v>
      </c>
      <c r="AA28" s="1" t="s">
        <v>450</v>
      </c>
    </row>
    <row r="29" spans="1:27" ht="21" customHeight="1" x14ac:dyDescent="0.2">
      <c r="A29" s="1" t="s">
        <v>102</v>
      </c>
      <c r="B29" s="1" t="s">
        <v>53</v>
      </c>
      <c r="C29" s="1" t="s">
        <v>459</v>
      </c>
      <c r="D29" s="1" t="s">
        <v>27</v>
      </c>
      <c r="E29" s="1" t="s">
        <v>46</v>
      </c>
      <c r="F29" s="1" t="s">
        <v>26</v>
      </c>
      <c r="G29" s="1" t="s">
        <v>27</v>
      </c>
      <c r="H29" s="1" t="s">
        <v>27</v>
      </c>
      <c r="I29" s="1" t="s">
        <v>27</v>
      </c>
      <c r="J29" s="1" t="s">
        <v>27</v>
      </c>
      <c r="K29" s="1" t="s">
        <v>27</v>
      </c>
      <c r="L29" s="1" t="s">
        <v>46</v>
      </c>
      <c r="M29" s="1" t="s">
        <v>27</v>
      </c>
      <c r="N29" s="25" t="s">
        <v>46</v>
      </c>
      <c r="O29" s="1" t="s">
        <v>27</v>
      </c>
      <c r="P29" s="1">
        <v>0</v>
      </c>
      <c r="Q29" s="1">
        <v>0</v>
      </c>
      <c r="R29" s="1">
        <v>0</v>
      </c>
      <c r="S29" s="1" t="s">
        <v>46</v>
      </c>
      <c r="T29" s="1">
        <v>1</v>
      </c>
      <c r="U29" s="1" t="s">
        <v>46</v>
      </c>
      <c r="V29" s="1" t="s">
        <v>27</v>
      </c>
      <c r="W29" s="1" t="s">
        <v>27</v>
      </c>
      <c r="X29" s="1" t="s">
        <v>27</v>
      </c>
      <c r="Y29" s="1" t="s">
        <v>454</v>
      </c>
      <c r="Z29" s="1" t="s">
        <v>356</v>
      </c>
      <c r="AA29" s="1" t="s">
        <v>450</v>
      </c>
    </row>
    <row r="30" spans="1:27" ht="21" customHeight="1" x14ac:dyDescent="0.2">
      <c r="A30" s="1" t="s">
        <v>102</v>
      </c>
      <c r="B30" s="1" t="s">
        <v>53</v>
      </c>
      <c r="C30" s="1" t="s">
        <v>460</v>
      </c>
      <c r="D30" s="1" t="s">
        <v>27</v>
      </c>
      <c r="E30" s="1" t="s">
        <v>46</v>
      </c>
      <c r="F30" s="1" t="s">
        <v>26</v>
      </c>
      <c r="G30" s="1" t="s">
        <v>27</v>
      </c>
      <c r="H30" s="1" t="s">
        <v>27</v>
      </c>
      <c r="I30" s="1" t="s">
        <v>27</v>
      </c>
      <c r="J30" s="1" t="s">
        <v>27</v>
      </c>
      <c r="K30" s="1" t="s">
        <v>27</v>
      </c>
      <c r="L30" s="1" t="s">
        <v>46</v>
      </c>
      <c r="M30" s="1" t="s">
        <v>27</v>
      </c>
      <c r="N30" s="25" t="s">
        <v>46</v>
      </c>
      <c r="O30" s="1" t="s">
        <v>27</v>
      </c>
      <c r="P30" s="1">
        <v>0</v>
      </c>
      <c r="Q30" s="1">
        <v>0</v>
      </c>
      <c r="R30" s="1">
        <v>0</v>
      </c>
      <c r="S30" s="1" t="s">
        <v>46</v>
      </c>
      <c r="T30" s="1">
        <v>1</v>
      </c>
      <c r="U30" s="1" t="s">
        <v>46</v>
      </c>
      <c r="V30" s="1" t="s">
        <v>27</v>
      </c>
      <c r="W30" s="1" t="s">
        <v>27</v>
      </c>
      <c r="X30" s="1" t="s">
        <v>27</v>
      </c>
      <c r="Y30" s="1" t="s">
        <v>454</v>
      </c>
      <c r="Z30" s="1" t="s">
        <v>356</v>
      </c>
      <c r="AA30" s="1" t="s">
        <v>450</v>
      </c>
    </row>
    <row r="31" spans="1:27" ht="21" customHeight="1" x14ac:dyDescent="0.2">
      <c r="A31" s="1" t="s">
        <v>102</v>
      </c>
      <c r="B31" s="1" t="s">
        <v>53</v>
      </c>
      <c r="C31" s="1" t="s">
        <v>461</v>
      </c>
      <c r="D31" s="1" t="s">
        <v>462</v>
      </c>
      <c r="E31" s="1" t="s">
        <v>516</v>
      </c>
      <c r="F31" s="1" t="s">
        <v>463</v>
      </c>
      <c r="G31" s="1" t="s">
        <v>463</v>
      </c>
      <c r="H31" s="1" t="s">
        <v>27</v>
      </c>
      <c r="I31" s="1" t="s">
        <v>464</v>
      </c>
      <c r="J31" s="1" t="s">
        <v>465</v>
      </c>
      <c r="K31" s="1" t="s">
        <v>41</v>
      </c>
      <c r="L31" s="1" t="s">
        <v>46</v>
      </c>
      <c r="M31" s="1" t="s">
        <v>41</v>
      </c>
      <c r="N31" s="25" t="s">
        <v>46</v>
      </c>
      <c r="O31" s="1" t="s">
        <v>41</v>
      </c>
      <c r="P31" s="1">
        <v>0</v>
      </c>
      <c r="Q31" s="1">
        <v>0</v>
      </c>
      <c r="R31" s="1">
        <v>0</v>
      </c>
      <c r="S31" s="1" t="s">
        <v>46</v>
      </c>
      <c r="T31" s="1">
        <v>0</v>
      </c>
      <c r="U31" s="1" t="s">
        <v>46</v>
      </c>
      <c r="V31" s="1" t="s">
        <v>27</v>
      </c>
      <c r="W31" s="1" t="s">
        <v>27</v>
      </c>
      <c r="X31" s="1" t="s">
        <v>27</v>
      </c>
      <c r="Y31" s="1" t="s">
        <v>454</v>
      </c>
      <c r="Z31" s="1" t="s">
        <v>356</v>
      </c>
      <c r="AA31" s="1" t="s">
        <v>450</v>
      </c>
    </row>
    <row r="32" spans="1:27" ht="21" customHeight="1" x14ac:dyDescent="0.2">
      <c r="A32" s="1" t="s">
        <v>102</v>
      </c>
      <c r="B32" s="1" t="s">
        <v>466</v>
      </c>
      <c r="C32" s="1" t="s">
        <v>467</v>
      </c>
      <c r="D32" s="1" t="s">
        <v>27</v>
      </c>
      <c r="E32" s="1" t="s">
        <v>46</v>
      </c>
      <c r="F32" s="1" t="s">
        <v>26</v>
      </c>
      <c r="G32" s="1" t="s">
        <v>27</v>
      </c>
      <c r="H32" s="1" t="s">
        <v>27</v>
      </c>
      <c r="I32" s="1" t="s">
        <v>27</v>
      </c>
      <c r="J32" s="1" t="s">
        <v>27</v>
      </c>
      <c r="K32" s="1" t="s">
        <v>27</v>
      </c>
      <c r="L32" s="1" t="s">
        <v>46</v>
      </c>
      <c r="M32" s="1" t="s">
        <v>27</v>
      </c>
      <c r="N32" s="25" t="s">
        <v>46</v>
      </c>
      <c r="O32" s="1" t="s">
        <v>27</v>
      </c>
      <c r="P32" s="1">
        <v>0</v>
      </c>
      <c r="Q32" s="1">
        <v>0</v>
      </c>
      <c r="R32" s="1">
        <v>0</v>
      </c>
      <c r="S32" s="1" t="s">
        <v>46</v>
      </c>
      <c r="T32" s="1">
        <v>1</v>
      </c>
      <c r="U32" s="1" t="s">
        <v>46</v>
      </c>
      <c r="V32" s="1" t="s">
        <v>27</v>
      </c>
      <c r="W32" s="1" t="s">
        <v>27</v>
      </c>
      <c r="X32" s="1" t="s">
        <v>27</v>
      </c>
      <c r="Y32" s="1" t="s">
        <v>454</v>
      </c>
      <c r="Z32" s="1" t="s">
        <v>356</v>
      </c>
      <c r="AA32" s="1" t="s">
        <v>450</v>
      </c>
    </row>
    <row r="33" spans="1:27" ht="21" customHeight="1" x14ac:dyDescent="0.2">
      <c r="A33" s="1" t="s">
        <v>102</v>
      </c>
      <c r="B33" s="1" t="s">
        <v>53</v>
      </c>
      <c r="C33" s="1" t="s">
        <v>467</v>
      </c>
      <c r="D33" s="1" t="s">
        <v>27</v>
      </c>
      <c r="E33" s="1" t="s">
        <v>46</v>
      </c>
      <c r="F33" s="1" t="s">
        <v>26</v>
      </c>
      <c r="G33" s="1" t="s">
        <v>27</v>
      </c>
      <c r="H33" s="1" t="s">
        <v>27</v>
      </c>
      <c r="I33" s="1" t="s">
        <v>27</v>
      </c>
      <c r="J33" s="1" t="s">
        <v>27</v>
      </c>
      <c r="K33" s="1" t="s">
        <v>27</v>
      </c>
      <c r="L33" s="1" t="s">
        <v>46</v>
      </c>
      <c r="M33" s="1" t="s">
        <v>27</v>
      </c>
      <c r="N33" s="25" t="s">
        <v>46</v>
      </c>
      <c r="O33" s="1" t="s">
        <v>27</v>
      </c>
      <c r="P33" s="1">
        <v>0</v>
      </c>
      <c r="Q33" s="1">
        <v>0</v>
      </c>
      <c r="R33" s="1">
        <v>0</v>
      </c>
      <c r="S33" s="1" t="s">
        <v>46</v>
      </c>
      <c r="T33" s="1">
        <v>1</v>
      </c>
      <c r="U33" s="1" t="s">
        <v>46</v>
      </c>
      <c r="V33" s="1" t="s">
        <v>27</v>
      </c>
      <c r="W33" s="1" t="s">
        <v>27</v>
      </c>
      <c r="X33" s="1" t="s">
        <v>27</v>
      </c>
      <c r="Y33" s="1" t="s">
        <v>454</v>
      </c>
      <c r="Z33" s="1" t="s">
        <v>356</v>
      </c>
      <c r="AA33" s="1" t="s">
        <v>450</v>
      </c>
    </row>
    <row r="34" spans="1:27" ht="21" customHeight="1" x14ac:dyDescent="0.2">
      <c r="A34" s="1" t="s">
        <v>102</v>
      </c>
      <c r="B34" s="1" t="s">
        <v>53</v>
      </c>
      <c r="C34" s="1" t="s">
        <v>468</v>
      </c>
      <c r="D34" s="1" t="s">
        <v>27</v>
      </c>
      <c r="E34" s="1" t="s">
        <v>46</v>
      </c>
      <c r="F34" s="1" t="s">
        <v>26</v>
      </c>
      <c r="G34" s="1" t="s">
        <v>27</v>
      </c>
      <c r="H34" s="1" t="s">
        <v>27</v>
      </c>
      <c r="I34" s="1" t="s">
        <v>27</v>
      </c>
      <c r="J34" s="1" t="s">
        <v>27</v>
      </c>
      <c r="K34" s="1" t="s">
        <v>27</v>
      </c>
      <c r="L34" s="1" t="s">
        <v>46</v>
      </c>
      <c r="M34" s="1" t="s">
        <v>27</v>
      </c>
      <c r="N34" s="25" t="s">
        <v>46</v>
      </c>
      <c r="O34" s="1" t="s">
        <v>27</v>
      </c>
      <c r="P34" s="1">
        <v>0</v>
      </c>
      <c r="Q34" s="1">
        <v>0</v>
      </c>
      <c r="R34" s="1">
        <v>0</v>
      </c>
      <c r="S34" s="1" t="s">
        <v>46</v>
      </c>
      <c r="T34" s="1">
        <v>1</v>
      </c>
      <c r="U34" s="1" t="s">
        <v>46</v>
      </c>
      <c r="V34" s="1" t="s">
        <v>27</v>
      </c>
      <c r="W34" s="1" t="s">
        <v>27</v>
      </c>
      <c r="X34" s="1" t="s">
        <v>27</v>
      </c>
      <c r="Y34" s="1" t="s">
        <v>454</v>
      </c>
      <c r="Z34" s="1" t="s">
        <v>356</v>
      </c>
      <c r="AA34" s="1" t="s">
        <v>450</v>
      </c>
    </row>
    <row r="35" spans="1:27" ht="21" customHeight="1" x14ac:dyDescent="0.2">
      <c r="A35" s="1" t="s">
        <v>102</v>
      </c>
      <c r="B35" s="1" t="s">
        <v>53</v>
      </c>
      <c r="C35" s="1" t="s">
        <v>469</v>
      </c>
      <c r="D35" s="1" t="s">
        <v>27</v>
      </c>
      <c r="E35" s="1" t="s">
        <v>46</v>
      </c>
      <c r="F35" s="1" t="s">
        <v>26</v>
      </c>
      <c r="G35" s="1" t="s">
        <v>27</v>
      </c>
      <c r="H35" s="1" t="s">
        <v>27</v>
      </c>
      <c r="I35" s="1" t="s">
        <v>27</v>
      </c>
      <c r="J35" s="1" t="s">
        <v>27</v>
      </c>
      <c r="K35" s="1" t="s">
        <v>27</v>
      </c>
      <c r="L35" s="1" t="s">
        <v>46</v>
      </c>
      <c r="M35" s="1" t="s">
        <v>27</v>
      </c>
      <c r="N35" s="25" t="s">
        <v>46</v>
      </c>
      <c r="O35" s="1" t="s">
        <v>27</v>
      </c>
      <c r="P35" s="1">
        <v>0</v>
      </c>
      <c r="Q35" s="1">
        <v>0</v>
      </c>
      <c r="R35" s="1">
        <v>0</v>
      </c>
      <c r="S35" s="1" t="s">
        <v>46</v>
      </c>
      <c r="T35" s="1">
        <v>1</v>
      </c>
      <c r="U35" s="1" t="s">
        <v>46</v>
      </c>
      <c r="V35" s="1" t="s">
        <v>27</v>
      </c>
      <c r="W35" s="1" t="s">
        <v>27</v>
      </c>
      <c r="X35" s="1" t="s">
        <v>27</v>
      </c>
      <c r="Y35" s="1" t="s">
        <v>454</v>
      </c>
      <c r="Z35" s="1" t="s">
        <v>356</v>
      </c>
      <c r="AA35" s="1" t="s">
        <v>450</v>
      </c>
    </row>
    <row r="36" spans="1:27" ht="21" customHeight="1" x14ac:dyDescent="0.2">
      <c r="A36" s="1" t="s">
        <v>102</v>
      </c>
      <c r="B36" s="1" t="s">
        <v>53</v>
      </c>
      <c r="C36" s="1" t="s">
        <v>470</v>
      </c>
      <c r="D36" s="1" t="s">
        <v>27</v>
      </c>
      <c r="E36" s="1" t="s">
        <v>46</v>
      </c>
      <c r="F36" s="1" t="s">
        <v>26</v>
      </c>
      <c r="G36" s="1" t="s">
        <v>27</v>
      </c>
      <c r="H36" s="1" t="s">
        <v>27</v>
      </c>
      <c r="I36" s="1" t="s">
        <v>27</v>
      </c>
      <c r="J36" s="1" t="s">
        <v>27</v>
      </c>
      <c r="K36" s="1" t="s">
        <v>27</v>
      </c>
      <c r="L36" s="1" t="s">
        <v>46</v>
      </c>
      <c r="M36" s="1" t="s">
        <v>27</v>
      </c>
      <c r="N36" s="25" t="s">
        <v>46</v>
      </c>
      <c r="O36" s="1" t="s">
        <v>27</v>
      </c>
      <c r="P36" s="1">
        <v>0</v>
      </c>
      <c r="Q36" s="1">
        <v>0</v>
      </c>
      <c r="R36" s="1">
        <v>0</v>
      </c>
      <c r="S36" s="1" t="s">
        <v>46</v>
      </c>
      <c r="T36" s="1">
        <v>1</v>
      </c>
      <c r="U36" s="1" t="s">
        <v>46</v>
      </c>
      <c r="V36" s="1" t="s">
        <v>27</v>
      </c>
      <c r="W36" s="1" t="s">
        <v>27</v>
      </c>
      <c r="X36" s="1" t="s">
        <v>27</v>
      </c>
      <c r="Y36" s="1" t="s">
        <v>454</v>
      </c>
      <c r="Z36" s="1" t="s">
        <v>356</v>
      </c>
      <c r="AA36" s="1" t="s">
        <v>450</v>
      </c>
    </row>
    <row r="37" spans="1:27" ht="21" customHeight="1" x14ac:dyDescent="0.2">
      <c r="A37" s="1" t="s">
        <v>102</v>
      </c>
      <c r="B37" s="1" t="s">
        <v>53</v>
      </c>
      <c r="C37" s="1" t="s">
        <v>471</v>
      </c>
      <c r="D37" s="1" t="s">
        <v>27</v>
      </c>
      <c r="E37" s="1" t="s">
        <v>46</v>
      </c>
      <c r="F37" s="1" t="s">
        <v>26</v>
      </c>
      <c r="G37" s="1" t="s">
        <v>27</v>
      </c>
      <c r="H37" s="1" t="s">
        <v>27</v>
      </c>
      <c r="I37" s="1" t="s">
        <v>27</v>
      </c>
      <c r="J37" s="1" t="s">
        <v>27</v>
      </c>
      <c r="K37" s="1" t="s">
        <v>27</v>
      </c>
      <c r="L37" s="1" t="s">
        <v>46</v>
      </c>
      <c r="M37" s="1" t="s">
        <v>27</v>
      </c>
      <c r="N37" s="25" t="s">
        <v>46</v>
      </c>
      <c r="O37" s="1" t="s">
        <v>27</v>
      </c>
      <c r="P37" s="1">
        <v>0</v>
      </c>
      <c r="Q37" s="1">
        <v>0</v>
      </c>
      <c r="R37" s="1">
        <v>0</v>
      </c>
      <c r="S37" s="1" t="s">
        <v>46</v>
      </c>
      <c r="T37" s="1">
        <v>1</v>
      </c>
      <c r="U37" s="1" t="s">
        <v>46</v>
      </c>
      <c r="V37" s="1" t="s">
        <v>27</v>
      </c>
      <c r="W37" s="1" t="s">
        <v>27</v>
      </c>
      <c r="X37" s="1" t="s">
        <v>27</v>
      </c>
      <c r="Y37" s="1" t="s">
        <v>454</v>
      </c>
      <c r="Z37" s="1" t="s">
        <v>356</v>
      </c>
      <c r="AA37" s="1" t="s">
        <v>450</v>
      </c>
    </row>
    <row r="38" spans="1:27" ht="21" customHeight="1" x14ac:dyDescent="0.2">
      <c r="A38" s="1" t="s">
        <v>102</v>
      </c>
      <c r="B38" s="1" t="s">
        <v>25</v>
      </c>
      <c r="C38" s="1" t="s">
        <v>472</v>
      </c>
      <c r="D38" s="1" t="s">
        <v>27</v>
      </c>
      <c r="E38" s="1" t="s">
        <v>46</v>
      </c>
      <c r="F38" s="1" t="s">
        <v>26</v>
      </c>
      <c r="G38" s="1" t="s">
        <v>27</v>
      </c>
      <c r="H38" s="1" t="s">
        <v>27</v>
      </c>
      <c r="I38" s="1" t="s">
        <v>27</v>
      </c>
      <c r="J38" s="1" t="s">
        <v>27</v>
      </c>
      <c r="K38" s="1" t="s">
        <v>27</v>
      </c>
      <c r="L38" s="1" t="s">
        <v>46</v>
      </c>
      <c r="M38" s="1" t="s">
        <v>27</v>
      </c>
      <c r="N38" s="25" t="s">
        <v>46</v>
      </c>
      <c r="O38" s="1" t="s">
        <v>27</v>
      </c>
      <c r="P38" s="1">
        <v>0</v>
      </c>
      <c r="Q38" s="1">
        <v>0</v>
      </c>
      <c r="R38" s="1">
        <v>0</v>
      </c>
      <c r="S38" s="1" t="s">
        <v>46</v>
      </c>
      <c r="T38" s="1">
        <v>1</v>
      </c>
      <c r="U38" s="1" t="s">
        <v>46</v>
      </c>
      <c r="V38" s="1" t="s">
        <v>27</v>
      </c>
      <c r="W38" s="1" t="s">
        <v>27</v>
      </c>
      <c r="X38" s="1" t="s">
        <v>27</v>
      </c>
      <c r="Y38" s="1" t="s">
        <v>454</v>
      </c>
      <c r="Z38" s="1" t="s">
        <v>356</v>
      </c>
      <c r="AA38" s="1" t="s">
        <v>450</v>
      </c>
    </row>
    <row r="39" spans="1:27" ht="21" customHeight="1" x14ac:dyDescent="0.2">
      <c r="A39" s="1" t="s">
        <v>102</v>
      </c>
      <c r="B39" s="1" t="s">
        <v>53</v>
      </c>
      <c r="C39" s="1" t="s">
        <v>473</v>
      </c>
      <c r="D39" s="1" t="s">
        <v>27</v>
      </c>
      <c r="E39" s="1" t="s">
        <v>46</v>
      </c>
      <c r="F39" s="1" t="s">
        <v>26</v>
      </c>
      <c r="G39" s="1" t="s">
        <v>27</v>
      </c>
      <c r="H39" s="1" t="s">
        <v>27</v>
      </c>
      <c r="I39" s="1" t="s">
        <v>27</v>
      </c>
      <c r="J39" s="1" t="s">
        <v>27</v>
      </c>
      <c r="K39" s="1" t="s">
        <v>27</v>
      </c>
      <c r="L39" s="1" t="s">
        <v>46</v>
      </c>
      <c r="M39" s="1" t="s">
        <v>27</v>
      </c>
      <c r="N39" s="25" t="s">
        <v>46</v>
      </c>
      <c r="O39" s="1" t="s">
        <v>27</v>
      </c>
      <c r="P39" s="1">
        <v>0</v>
      </c>
      <c r="Q39" s="1">
        <v>0</v>
      </c>
      <c r="R39" s="1">
        <v>0</v>
      </c>
      <c r="S39" s="1" t="s">
        <v>46</v>
      </c>
      <c r="T39" s="1">
        <v>1</v>
      </c>
      <c r="U39" s="1" t="s">
        <v>46</v>
      </c>
      <c r="V39" s="1" t="s">
        <v>27</v>
      </c>
      <c r="W39" s="1" t="s">
        <v>27</v>
      </c>
      <c r="X39" s="1" t="s">
        <v>27</v>
      </c>
      <c r="Y39" s="1" t="s">
        <v>454</v>
      </c>
      <c r="Z39" s="1" t="s">
        <v>356</v>
      </c>
      <c r="AA39" s="1" t="s">
        <v>450</v>
      </c>
    </row>
    <row r="40" spans="1:27" ht="21" customHeight="1" x14ac:dyDescent="0.2">
      <c r="A40" s="1" t="s">
        <v>102</v>
      </c>
      <c r="B40" s="1" t="s">
        <v>53</v>
      </c>
      <c r="C40" s="1" t="s">
        <v>474</v>
      </c>
      <c r="D40" s="1" t="s">
        <v>27</v>
      </c>
      <c r="E40" s="1" t="s">
        <v>46</v>
      </c>
      <c r="F40" s="1" t="s">
        <v>26</v>
      </c>
      <c r="G40" s="1" t="s">
        <v>27</v>
      </c>
      <c r="H40" s="1" t="s">
        <v>27</v>
      </c>
      <c r="I40" s="1" t="s">
        <v>27</v>
      </c>
      <c r="J40" s="1" t="s">
        <v>27</v>
      </c>
      <c r="K40" s="1" t="s">
        <v>27</v>
      </c>
      <c r="L40" s="1" t="s">
        <v>46</v>
      </c>
      <c r="M40" s="1" t="s">
        <v>27</v>
      </c>
      <c r="N40" s="25" t="s">
        <v>46</v>
      </c>
      <c r="O40" s="1" t="s">
        <v>27</v>
      </c>
      <c r="P40" s="1">
        <v>0</v>
      </c>
      <c r="Q40" s="1">
        <v>0</v>
      </c>
      <c r="R40" s="1">
        <v>0</v>
      </c>
      <c r="S40" s="1" t="s">
        <v>46</v>
      </c>
      <c r="T40" s="1">
        <v>1</v>
      </c>
      <c r="U40" s="1" t="s">
        <v>46</v>
      </c>
      <c r="V40" s="1" t="s">
        <v>27</v>
      </c>
      <c r="W40" s="1" t="s">
        <v>27</v>
      </c>
      <c r="X40" s="1" t="s">
        <v>27</v>
      </c>
      <c r="Y40" s="1" t="s">
        <v>454</v>
      </c>
      <c r="Z40" s="1" t="s">
        <v>356</v>
      </c>
      <c r="AA40" s="1" t="s">
        <v>450</v>
      </c>
    </row>
    <row r="41" spans="1:27" ht="21" customHeight="1" x14ac:dyDescent="0.2">
      <c r="A41" s="1" t="s">
        <v>102</v>
      </c>
      <c r="B41" s="1" t="s">
        <v>53</v>
      </c>
      <c r="C41" s="1" t="s">
        <v>475</v>
      </c>
      <c r="D41" s="1" t="s">
        <v>476</v>
      </c>
      <c r="E41" s="1" t="s">
        <v>46</v>
      </c>
      <c r="F41" s="1" t="s">
        <v>26</v>
      </c>
      <c r="G41" s="1" t="s">
        <v>27</v>
      </c>
      <c r="H41" s="1" t="s">
        <v>27</v>
      </c>
      <c r="I41" s="1" t="s">
        <v>50</v>
      </c>
      <c r="J41" s="1" t="s">
        <v>50</v>
      </c>
      <c r="K41" s="1" t="s">
        <v>41</v>
      </c>
      <c r="L41" s="1" t="s">
        <v>46</v>
      </c>
      <c r="M41" s="1" t="s">
        <v>41</v>
      </c>
      <c r="N41" s="25" t="s">
        <v>46</v>
      </c>
      <c r="O41" s="1" t="s">
        <v>41</v>
      </c>
      <c r="P41" s="1">
        <v>0</v>
      </c>
      <c r="Q41" s="1">
        <v>0</v>
      </c>
      <c r="R41" s="1">
        <v>0</v>
      </c>
      <c r="S41" s="1" t="s">
        <v>46</v>
      </c>
      <c r="T41" s="1">
        <v>0</v>
      </c>
      <c r="U41" s="1" t="s">
        <v>46</v>
      </c>
      <c r="V41" s="1" t="s">
        <v>27</v>
      </c>
      <c r="W41" s="1" t="s">
        <v>27</v>
      </c>
      <c r="X41" s="1" t="s">
        <v>27</v>
      </c>
      <c r="Y41" s="1" t="s">
        <v>454</v>
      </c>
      <c r="Z41" s="1" t="s">
        <v>356</v>
      </c>
      <c r="AA41" s="1" t="s">
        <v>450</v>
      </c>
    </row>
    <row r="42" spans="1:27" ht="21" customHeight="1" x14ac:dyDescent="0.2">
      <c r="A42" s="1" t="s">
        <v>102</v>
      </c>
      <c r="B42" s="1" t="s">
        <v>53</v>
      </c>
      <c r="C42" s="1" t="s">
        <v>477</v>
      </c>
      <c r="D42" s="1" t="s">
        <v>27</v>
      </c>
      <c r="E42" s="1" t="s">
        <v>46</v>
      </c>
      <c r="F42" s="1" t="s">
        <v>26</v>
      </c>
      <c r="G42" s="1" t="s">
        <v>27</v>
      </c>
      <c r="H42" s="1" t="s">
        <v>27</v>
      </c>
      <c r="I42" s="1" t="s">
        <v>27</v>
      </c>
      <c r="J42" s="1" t="s">
        <v>27</v>
      </c>
      <c r="K42" s="1" t="s">
        <v>27</v>
      </c>
      <c r="L42" s="1" t="s">
        <v>46</v>
      </c>
      <c r="M42" s="1" t="s">
        <v>27</v>
      </c>
      <c r="N42" s="25" t="s">
        <v>46</v>
      </c>
      <c r="O42" s="1" t="s">
        <v>27</v>
      </c>
      <c r="P42" s="1">
        <v>0</v>
      </c>
      <c r="Q42" s="1">
        <v>0</v>
      </c>
      <c r="R42" s="1">
        <v>0</v>
      </c>
      <c r="S42" s="1" t="s">
        <v>46</v>
      </c>
      <c r="T42" s="1">
        <v>1</v>
      </c>
      <c r="U42" s="1" t="s">
        <v>46</v>
      </c>
      <c r="V42" s="1" t="s">
        <v>27</v>
      </c>
      <c r="W42" s="1" t="s">
        <v>27</v>
      </c>
      <c r="X42" s="1" t="s">
        <v>27</v>
      </c>
      <c r="Y42" s="1" t="s">
        <v>454</v>
      </c>
      <c r="Z42" s="1" t="s">
        <v>356</v>
      </c>
      <c r="AA42" s="1" t="s">
        <v>450</v>
      </c>
    </row>
    <row r="43" spans="1:27" ht="21" customHeight="1" x14ac:dyDescent="0.2">
      <c r="A43" s="1" t="s">
        <v>102</v>
      </c>
      <c r="B43" s="1" t="s">
        <v>53</v>
      </c>
      <c r="C43" s="1" t="s">
        <v>478</v>
      </c>
      <c r="D43" s="1" t="s">
        <v>27</v>
      </c>
      <c r="E43" s="1" t="s">
        <v>46</v>
      </c>
      <c r="F43" s="1" t="s">
        <v>26</v>
      </c>
      <c r="G43" s="1" t="s">
        <v>27</v>
      </c>
      <c r="H43" s="1" t="s">
        <v>27</v>
      </c>
      <c r="I43" s="1" t="s">
        <v>27</v>
      </c>
      <c r="J43" s="1" t="s">
        <v>27</v>
      </c>
      <c r="K43" s="1" t="s">
        <v>27</v>
      </c>
      <c r="L43" s="1" t="s">
        <v>46</v>
      </c>
      <c r="M43" s="1" t="s">
        <v>27</v>
      </c>
      <c r="N43" s="25" t="s">
        <v>46</v>
      </c>
      <c r="O43" s="1" t="s">
        <v>27</v>
      </c>
      <c r="P43" s="1">
        <v>0</v>
      </c>
      <c r="Q43" s="1">
        <v>0</v>
      </c>
      <c r="R43" s="1">
        <v>0</v>
      </c>
      <c r="S43" s="1" t="s">
        <v>46</v>
      </c>
      <c r="T43" s="1">
        <v>1</v>
      </c>
      <c r="U43" s="1" t="s">
        <v>46</v>
      </c>
      <c r="V43" s="1" t="s">
        <v>27</v>
      </c>
      <c r="W43" s="1" t="s">
        <v>27</v>
      </c>
      <c r="X43" s="1" t="s">
        <v>27</v>
      </c>
      <c r="Y43" s="1" t="s">
        <v>454</v>
      </c>
      <c r="Z43" s="1" t="s">
        <v>356</v>
      </c>
      <c r="AA43" s="1" t="s">
        <v>450</v>
      </c>
    </row>
    <row r="44" spans="1:27" ht="21" customHeight="1" x14ac:dyDescent="0.2">
      <c r="A44" s="1" t="s">
        <v>102</v>
      </c>
      <c r="B44" s="1" t="s">
        <v>53</v>
      </c>
      <c r="C44" s="1" t="s">
        <v>479</v>
      </c>
      <c r="D44" s="1" t="s">
        <v>27</v>
      </c>
      <c r="E44" s="1" t="s">
        <v>46</v>
      </c>
      <c r="F44" s="1" t="s">
        <v>26</v>
      </c>
      <c r="G44" s="1" t="s">
        <v>27</v>
      </c>
      <c r="H44" s="1" t="s">
        <v>27</v>
      </c>
      <c r="I44" s="1" t="s">
        <v>27</v>
      </c>
      <c r="J44" s="1" t="s">
        <v>27</v>
      </c>
      <c r="K44" s="1" t="s">
        <v>27</v>
      </c>
      <c r="L44" s="1" t="s">
        <v>46</v>
      </c>
      <c r="M44" s="1" t="s">
        <v>27</v>
      </c>
      <c r="N44" s="25" t="s">
        <v>46</v>
      </c>
      <c r="O44" s="1" t="s">
        <v>27</v>
      </c>
      <c r="P44" s="1">
        <v>0</v>
      </c>
      <c r="Q44" s="1">
        <v>0</v>
      </c>
      <c r="R44" s="1">
        <v>0</v>
      </c>
      <c r="S44" s="1" t="s">
        <v>46</v>
      </c>
      <c r="T44" s="1">
        <v>1</v>
      </c>
      <c r="U44" s="1" t="s">
        <v>46</v>
      </c>
      <c r="V44" s="1" t="s">
        <v>27</v>
      </c>
      <c r="W44" s="1" t="s">
        <v>27</v>
      </c>
      <c r="X44" s="1" t="s">
        <v>27</v>
      </c>
      <c r="Y44" s="1" t="s">
        <v>454</v>
      </c>
      <c r="Z44" s="1" t="s">
        <v>356</v>
      </c>
      <c r="AA44" s="1" t="s">
        <v>450</v>
      </c>
    </row>
    <row r="45" spans="1:27" ht="21" customHeight="1" x14ac:dyDescent="0.2">
      <c r="A45" s="1" t="s">
        <v>102</v>
      </c>
      <c r="B45" s="1" t="s">
        <v>53</v>
      </c>
      <c r="C45" s="1" t="s">
        <v>480</v>
      </c>
      <c r="D45" s="1" t="s">
        <v>27</v>
      </c>
      <c r="E45" s="1" t="s">
        <v>46</v>
      </c>
      <c r="F45" s="1" t="s">
        <v>26</v>
      </c>
      <c r="G45" s="1" t="s">
        <v>27</v>
      </c>
      <c r="H45" s="1" t="s">
        <v>27</v>
      </c>
      <c r="I45" s="1" t="s">
        <v>27</v>
      </c>
      <c r="J45" s="1" t="s">
        <v>27</v>
      </c>
      <c r="K45" s="1" t="s">
        <v>27</v>
      </c>
      <c r="L45" s="1" t="s">
        <v>46</v>
      </c>
      <c r="M45" s="1" t="s">
        <v>27</v>
      </c>
      <c r="N45" s="25" t="s">
        <v>46</v>
      </c>
      <c r="O45" s="1" t="s">
        <v>27</v>
      </c>
      <c r="P45" s="1">
        <v>0</v>
      </c>
      <c r="Q45" s="1">
        <v>0</v>
      </c>
      <c r="R45" s="1">
        <v>0</v>
      </c>
      <c r="S45" s="1" t="s">
        <v>46</v>
      </c>
      <c r="T45" s="1">
        <v>1</v>
      </c>
      <c r="U45" s="1" t="s">
        <v>46</v>
      </c>
      <c r="V45" s="1" t="s">
        <v>27</v>
      </c>
      <c r="W45" s="1" t="s">
        <v>27</v>
      </c>
      <c r="X45" s="1" t="s">
        <v>27</v>
      </c>
      <c r="Y45" s="1" t="s">
        <v>454</v>
      </c>
      <c r="Z45" s="1" t="s">
        <v>356</v>
      </c>
      <c r="AA45" s="1" t="s">
        <v>450</v>
      </c>
    </row>
    <row r="46" spans="1:27" ht="21" customHeight="1" x14ac:dyDescent="0.2">
      <c r="A46" s="1" t="s">
        <v>102</v>
      </c>
      <c r="B46" s="1" t="s">
        <v>53</v>
      </c>
      <c r="C46" s="1" t="s">
        <v>481</v>
      </c>
      <c r="D46" s="1" t="s">
        <v>27</v>
      </c>
      <c r="E46" s="1" t="s">
        <v>46</v>
      </c>
      <c r="F46" s="1" t="s">
        <v>26</v>
      </c>
      <c r="G46" s="1" t="s">
        <v>27</v>
      </c>
      <c r="H46" s="1" t="s">
        <v>27</v>
      </c>
      <c r="I46" s="1" t="s">
        <v>27</v>
      </c>
      <c r="J46" s="1" t="s">
        <v>27</v>
      </c>
      <c r="K46" s="1" t="s">
        <v>27</v>
      </c>
      <c r="L46" s="1" t="s">
        <v>46</v>
      </c>
      <c r="M46" s="1" t="s">
        <v>27</v>
      </c>
      <c r="N46" s="25" t="s">
        <v>46</v>
      </c>
      <c r="O46" s="1" t="s">
        <v>27</v>
      </c>
      <c r="P46" s="1">
        <v>0</v>
      </c>
      <c r="Q46" s="1">
        <v>0</v>
      </c>
      <c r="R46" s="1">
        <v>0</v>
      </c>
      <c r="S46" s="1" t="s">
        <v>46</v>
      </c>
      <c r="T46" s="1">
        <v>1</v>
      </c>
      <c r="U46" s="1" t="s">
        <v>46</v>
      </c>
      <c r="V46" s="1" t="s">
        <v>27</v>
      </c>
      <c r="W46" s="1" t="s">
        <v>27</v>
      </c>
      <c r="X46" s="1" t="s">
        <v>27</v>
      </c>
      <c r="Y46" s="1" t="s">
        <v>454</v>
      </c>
      <c r="Z46" s="1" t="s">
        <v>356</v>
      </c>
      <c r="AA46" s="1" t="s">
        <v>450</v>
      </c>
    </row>
    <row r="47" spans="1:27" ht="21" customHeight="1" x14ac:dyDescent="0.2">
      <c r="A47" s="1" t="s">
        <v>102</v>
      </c>
      <c r="B47" s="1" t="s">
        <v>53</v>
      </c>
      <c r="C47" s="1" t="s">
        <v>482</v>
      </c>
      <c r="D47" s="1" t="s">
        <v>27</v>
      </c>
      <c r="E47" s="1" t="s">
        <v>46</v>
      </c>
      <c r="F47" s="1" t="s">
        <v>26</v>
      </c>
      <c r="G47" s="1" t="s">
        <v>27</v>
      </c>
      <c r="H47" s="1" t="s">
        <v>27</v>
      </c>
      <c r="I47" s="1" t="s">
        <v>27</v>
      </c>
      <c r="J47" s="1" t="s">
        <v>27</v>
      </c>
      <c r="K47" s="1" t="s">
        <v>27</v>
      </c>
      <c r="L47" s="1" t="s">
        <v>46</v>
      </c>
      <c r="M47" s="1" t="s">
        <v>27</v>
      </c>
      <c r="N47" s="25" t="s">
        <v>46</v>
      </c>
      <c r="O47" s="1" t="s">
        <v>27</v>
      </c>
      <c r="P47" s="1">
        <v>0</v>
      </c>
      <c r="Q47" s="1">
        <v>0</v>
      </c>
      <c r="R47" s="1">
        <v>0</v>
      </c>
      <c r="S47" s="1" t="s">
        <v>46</v>
      </c>
      <c r="T47" s="1">
        <v>1</v>
      </c>
      <c r="U47" s="1" t="s">
        <v>46</v>
      </c>
      <c r="V47" s="1" t="s">
        <v>27</v>
      </c>
      <c r="W47" s="1" t="s">
        <v>27</v>
      </c>
      <c r="X47" s="1" t="s">
        <v>27</v>
      </c>
      <c r="Y47" s="1" t="s">
        <v>454</v>
      </c>
      <c r="Z47" s="1" t="s">
        <v>356</v>
      </c>
      <c r="AA47" s="1" t="s">
        <v>450</v>
      </c>
    </row>
    <row r="48" spans="1:27" ht="21" customHeight="1" x14ac:dyDescent="0.2">
      <c r="A48" s="1" t="s">
        <v>102</v>
      </c>
      <c r="B48" s="1" t="s">
        <v>53</v>
      </c>
      <c r="C48" s="1" t="s">
        <v>483</v>
      </c>
      <c r="D48" s="1" t="s">
        <v>27</v>
      </c>
      <c r="E48" s="1" t="s">
        <v>46</v>
      </c>
      <c r="F48" s="1" t="s">
        <v>26</v>
      </c>
      <c r="G48" s="1" t="s">
        <v>27</v>
      </c>
      <c r="H48" s="1" t="s">
        <v>27</v>
      </c>
      <c r="I48" s="1" t="s">
        <v>27</v>
      </c>
      <c r="J48" s="1" t="s">
        <v>27</v>
      </c>
      <c r="K48" s="1" t="s">
        <v>27</v>
      </c>
      <c r="L48" s="1" t="s">
        <v>46</v>
      </c>
      <c r="M48" s="1" t="s">
        <v>27</v>
      </c>
      <c r="N48" s="25" t="s">
        <v>46</v>
      </c>
      <c r="O48" s="1" t="s">
        <v>27</v>
      </c>
      <c r="P48" s="1">
        <v>0</v>
      </c>
      <c r="Q48" s="1">
        <v>0</v>
      </c>
      <c r="R48" s="1">
        <v>0</v>
      </c>
      <c r="S48" s="1" t="s">
        <v>46</v>
      </c>
      <c r="T48" s="1">
        <v>1</v>
      </c>
      <c r="U48" s="1" t="s">
        <v>46</v>
      </c>
      <c r="V48" s="1" t="s">
        <v>27</v>
      </c>
      <c r="W48" s="1" t="s">
        <v>27</v>
      </c>
      <c r="X48" s="1" t="s">
        <v>27</v>
      </c>
      <c r="Y48" s="1" t="s">
        <v>454</v>
      </c>
      <c r="Z48" s="1" t="s">
        <v>356</v>
      </c>
      <c r="AA48" s="1" t="s">
        <v>450</v>
      </c>
    </row>
    <row r="49" spans="1:27" ht="21" customHeight="1" x14ac:dyDescent="0.2">
      <c r="A49" s="1" t="s">
        <v>102</v>
      </c>
      <c r="B49" s="1" t="s">
        <v>53</v>
      </c>
      <c r="C49" s="1" t="s">
        <v>484</v>
      </c>
      <c r="D49" s="1" t="s">
        <v>27</v>
      </c>
      <c r="E49" s="1" t="s">
        <v>46</v>
      </c>
      <c r="F49" s="1" t="s">
        <v>26</v>
      </c>
      <c r="G49" s="1" t="s">
        <v>27</v>
      </c>
      <c r="H49" s="1" t="s">
        <v>27</v>
      </c>
      <c r="I49" s="1" t="s">
        <v>27</v>
      </c>
      <c r="J49" s="1" t="s">
        <v>27</v>
      </c>
      <c r="K49" s="1" t="s">
        <v>27</v>
      </c>
      <c r="L49" s="1" t="s">
        <v>46</v>
      </c>
      <c r="M49" s="1" t="s">
        <v>27</v>
      </c>
      <c r="N49" s="25" t="s">
        <v>46</v>
      </c>
      <c r="O49" s="1" t="s">
        <v>27</v>
      </c>
      <c r="P49" s="1">
        <v>0</v>
      </c>
      <c r="Q49" s="1">
        <v>0</v>
      </c>
      <c r="R49" s="1">
        <v>0</v>
      </c>
      <c r="S49" s="1" t="s">
        <v>46</v>
      </c>
      <c r="T49" s="1">
        <v>1</v>
      </c>
      <c r="U49" s="1" t="s">
        <v>46</v>
      </c>
      <c r="V49" s="1" t="s">
        <v>27</v>
      </c>
      <c r="W49" s="1" t="s">
        <v>27</v>
      </c>
      <c r="X49" s="1" t="s">
        <v>27</v>
      </c>
      <c r="Y49" s="1" t="s">
        <v>454</v>
      </c>
      <c r="Z49" s="1" t="s">
        <v>356</v>
      </c>
      <c r="AA49" s="1" t="s">
        <v>450</v>
      </c>
    </row>
    <row r="50" spans="1:27" ht="21" customHeight="1" x14ac:dyDescent="0.2">
      <c r="A50" s="1" t="s">
        <v>102</v>
      </c>
      <c r="B50" s="1" t="s">
        <v>53</v>
      </c>
      <c r="C50" s="1" t="s">
        <v>485</v>
      </c>
      <c r="D50" s="1" t="s">
        <v>27</v>
      </c>
      <c r="E50" s="1" t="s">
        <v>46</v>
      </c>
      <c r="F50" s="1" t="s">
        <v>26</v>
      </c>
      <c r="G50" s="1" t="s">
        <v>27</v>
      </c>
      <c r="H50" s="1" t="s">
        <v>27</v>
      </c>
      <c r="I50" s="1" t="s">
        <v>27</v>
      </c>
      <c r="J50" s="1" t="s">
        <v>27</v>
      </c>
      <c r="K50" s="1" t="s">
        <v>27</v>
      </c>
      <c r="L50" s="1" t="s">
        <v>46</v>
      </c>
      <c r="M50" s="1" t="s">
        <v>27</v>
      </c>
      <c r="N50" s="25" t="s">
        <v>46</v>
      </c>
      <c r="O50" s="1" t="s">
        <v>27</v>
      </c>
      <c r="P50" s="1">
        <v>0</v>
      </c>
      <c r="Q50" s="1">
        <v>0</v>
      </c>
      <c r="R50" s="1">
        <v>0</v>
      </c>
      <c r="S50" s="1" t="s">
        <v>46</v>
      </c>
      <c r="T50" s="1">
        <v>1</v>
      </c>
      <c r="U50" s="1" t="s">
        <v>46</v>
      </c>
      <c r="V50" s="1" t="s">
        <v>27</v>
      </c>
      <c r="W50" s="1" t="s">
        <v>27</v>
      </c>
      <c r="X50" s="1" t="s">
        <v>27</v>
      </c>
      <c r="Y50" s="1" t="s">
        <v>454</v>
      </c>
      <c r="Z50" s="1" t="s">
        <v>356</v>
      </c>
      <c r="AA50" s="1" t="s">
        <v>450</v>
      </c>
    </row>
    <row r="51" spans="1:27" ht="21" customHeight="1" x14ac:dyDescent="0.2">
      <c r="A51" s="1" t="s">
        <v>102</v>
      </c>
      <c r="B51" s="1" t="s">
        <v>53</v>
      </c>
      <c r="C51" s="1" t="s">
        <v>486</v>
      </c>
      <c r="D51" s="1" t="s">
        <v>27</v>
      </c>
      <c r="E51" s="1" t="s">
        <v>46</v>
      </c>
      <c r="F51" s="1" t="s">
        <v>26</v>
      </c>
      <c r="G51" s="1" t="s">
        <v>27</v>
      </c>
      <c r="H51" s="1" t="s">
        <v>27</v>
      </c>
      <c r="I51" s="1" t="s">
        <v>27</v>
      </c>
      <c r="J51" s="1" t="s">
        <v>27</v>
      </c>
      <c r="K51" s="1" t="s">
        <v>27</v>
      </c>
      <c r="L51" s="1" t="s">
        <v>46</v>
      </c>
      <c r="M51" s="1" t="s">
        <v>27</v>
      </c>
      <c r="N51" s="25" t="s">
        <v>46</v>
      </c>
      <c r="O51" s="1" t="s">
        <v>27</v>
      </c>
      <c r="P51" s="1">
        <v>0</v>
      </c>
      <c r="Q51" s="1">
        <v>0</v>
      </c>
      <c r="R51" s="1">
        <v>0</v>
      </c>
      <c r="S51" s="1" t="s">
        <v>46</v>
      </c>
      <c r="T51" s="1">
        <v>1</v>
      </c>
      <c r="U51" s="1" t="s">
        <v>46</v>
      </c>
      <c r="V51" s="1" t="s">
        <v>27</v>
      </c>
      <c r="W51" s="1" t="s">
        <v>27</v>
      </c>
      <c r="X51" s="1" t="s">
        <v>27</v>
      </c>
      <c r="Y51" s="1" t="s">
        <v>454</v>
      </c>
      <c r="Z51" s="1" t="s">
        <v>356</v>
      </c>
      <c r="AA51" s="1" t="s">
        <v>450</v>
      </c>
    </row>
    <row r="52" spans="1:27" ht="21" customHeight="1" x14ac:dyDescent="0.2">
      <c r="A52" s="1" t="s">
        <v>102</v>
      </c>
      <c r="B52" s="1" t="s">
        <v>53</v>
      </c>
      <c r="C52" s="1" t="s">
        <v>487</v>
      </c>
      <c r="D52" s="1" t="s">
        <v>27</v>
      </c>
      <c r="E52" s="1" t="s">
        <v>46</v>
      </c>
      <c r="F52" s="1" t="s">
        <v>26</v>
      </c>
      <c r="G52" s="1" t="s">
        <v>27</v>
      </c>
      <c r="H52" s="1" t="s">
        <v>27</v>
      </c>
      <c r="I52" s="1" t="s">
        <v>27</v>
      </c>
      <c r="J52" s="1" t="s">
        <v>27</v>
      </c>
      <c r="K52" s="1" t="s">
        <v>27</v>
      </c>
      <c r="L52" s="1" t="s">
        <v>46</v>
      </c>
      <c r="M52" s="1" t="s">
        <v>27</v>
      </c>
      <c r="N52" s="25" t="s">
        <v>46</v>
      </c>
      <c r="O52" s="1" t="s">
        <v>27</v>
      </c>
      <c r="P52" s="1">
        <v>0</v>
      </c>
      <c r="Q52" s="1">
        <v>0</v>
      </c>
      <c r="R52" s="1">
        <v>0</v>
      </c>
      <c r="S52" s="1" t="s">
        <v>46</v>
      </c>
      <c r="T52" s="1">
        <v>1</v>
      </c>
      <c r="U52" s="1" t="s">
        <v>46</v>
      </c>
      <c r="V52" s="1" t="s">
        <v>27</v>
      </c>
      <c r="W52" s="1" t="s">
        <v>27</v>
      </c>
      <c r="X52" s="1" t="s">
        <v>27</v>
      </c>
      <c r="Y52" s="1" t="s">
        <v>454</v>
      </c>
      <c r="Z52" s="1" t="s">
        <v>356</v>
      </c>
      <c r="AA52" s="1" t="s">
        <v>450</v>
      </c>
    </row>
    <row r="53" spans="1:27" ht="21" customHeight="1" x14ac:dyDescent="0.2">
      <c r="A53" s="1" t="s">
        <v>102</v>
      </c>
      <c r="B53" s="1" t="s">
        <v>53</v>
      </c>
      <c r="C53" s="1" t="s">
        <v>488</v>
      </c>
      <c r="D53" s="1" t="s">
        <v>27</v>
      </c>
      <c r="E53" s="1" t="s">
        <v>46</v>
      </c>
      <c r="F53" s="1" t="s">
        <v>26</v>
      </c>
      <c r="G53" s="1" t="s">
        <v>27</v>
      </c>
      <c r="H53" s="1" t="s">
        <v>27</v>
      </c>
      <c r="I53" s="1" t="s">
        <v>27</v>
      </c>
      <c r="J53" s="1" t="s">
        <v>27</v>
      </c>
      <c r="K53" s="1" t="s">
        <v>27</v>
      </c>
      <c r="L53" s="1" t="s">
        <v>46</v>
      </c>
      <c r="M53" s="1" t="s">
        <v>27</v>
      </c>
      <c r="N53" s="25" t="s">
        <v>46</v>
      </c>
      <c r="O53" s="1" t="s">
        <v>27</v>
      </c>
      <c r="P53" s="1">
        <v>0</v>
      </c>
      <c r="Q53" s="1">
        <v>0</v>
      </c>
      <c r="R53" s="1">
        <v>0</v>
      </c>
      <c r="S53" s="1" t="s">
        <v>46</v>
      </c>
      <c r="T53" s="1">
        <v>1</v>
      </c>
      <c r="U53" s="1" t="s">
        <v>46</v>
      </c>
      <c r="V53" s="1" t="s">
        <v>27</v>
      </c>
      <c r="W53" s="1" t="s">
        <v>27</v>
      </c>
      <c r="X53" s="1" t="s">
        <v>27</v>
      </c>
      <c r="Y53" s="1" t="s">
        <v>454</v>
      </c>
      <c r="Z53" s="1" t="s">
        <v>356</v>
      </c>
      <c r="AA53" s="1" t="s">
        <v>450</v>
      </c>
    </row>
    <row r="54" spans="1:27" ht="21" customHeight="1" x14ac:dyDescent="0.2">
      <c r="A54" s="1" t="s">
        <v>102</v>
      </c>
      <c r="B54" s="1" t="s">
        <v>53</v>
      </c>
      <c r="C54" s="1" t="s">
        <v>489</v>
      </c>
      <c r="D54" s="1" t="s">
        <v>27</v>
      </c>
      <c r="E54" s="1" t="s">
        <v>46</v>
      </c>
      <c r="F54" s="1" t="s">
        <v>26</v>
      </c>
      <c r="G54" s="1" t="s">
        <v>27</v>
      </c>
      <c r="H54" s="1" t="s">
        <v>27</v>
      </c>
      <c r="I54" s="1" t="s">
        <v>27</v>
      </c>
      <c r="J54" s="1" t="s">
        <v>27</v>
      </c>
      <c r="K54" s="1" t="s">
        <v>27</v>
      </c>
      <c r="L54" s="1" t="s">
        <v>46</v>
      </c>
      <c r="M54" s="1" t="s">
        <v>27</v>
      </c>
      <c r="N54" s="25" t="s">
        <v>46</v>
      </c>
      <c r="O54" s="1" t="s">
        <v>27</v>
      </c>
      <c r="P54" s="1">
        <v>0</v>
      </c>
      <c r="Q54" s="1">
        <v>0</v>
      </c>
      <c r="R54" s="1">
        <v>0</v>
      </c>
      <c r="S54" s="1" t="s">
        <v>46</v>
      </c>
      <c r="T54" s="1">
        <v>1</v>
      </c>
      <c r="U54" s="1" t="s">
        <v>46</v>
      </c>
      <c r="V54" s="1" t="s">
        <v>27</v>
      </c>
      <c r="W54" s="1" t="s">
        <v>27</v>
      </c>
      <c r="X54" s="1" t="s">
        <v>27</v>
      </c>
      <c r="Y54" s="1" t="s">
        <v>454</v>
      </c>
      <c r="Z54" s="1" t="s">
        <v>356</v>
      </c>
      <c r="AA54" s="1" t="s">
        <v>450</v>
      </c>
    </row>
    <row r="55" spans="1:27" ht="21" customHeight="1" x14ac:dyDescent="0.2">
      <c r="A55" s="1" t="s">
        <v>102</v>
      </c>
      <c r="B55" s="1" t="s">
        <v>53</v>
      </c>
      <c r="C55" s="1" t="s">
        <v>490</v>
      </c>
      <c r="D55" s="1" t="s">
        <v>27</v>
      </c>
      <c r="E55" s="1" t="s">
        <v>46</v>
      </c>
      <c r="F55" s="1" t="s">
        <v>26</v>
      </c>
      <c r="G55" s="1" t="s">
        <v>27</v>
      </c>
      <c r="H55" s="1" t="s">
        <v>27</v>
      </c>
      <c r="I55" s="1" t="s">
        <v>27</v>
      </c>
      <c r="J55" s="1" t="s">
        <v>27</v>
      </c>
      <c r="K55" s="1" t="s">
        <v>27</v>
      </c>
      <c r="L55" s="1" t="s">
        <v>46</v>
      </c>
      <c r="M55" s="1" t="s">
        <v>27</v>
      </c>
      <c r="N55" s="25" t="s">
        <v>46</v>
      </c>
      <c r="O55" s="1" t="s">
        <v>27</v>
      </c>
      <c r="P55" s="1">
        <v>0</v>
      </c>
      <c r="Q55" s="1">
        <v>0</v>
      </c>
      <c r="R55" s="1">
        <v>0</v>
      </c>
      <c r="S55" s="1" t="s">
        <v>46</v>
      </c>
      <c r="T55" s="1">
        <v>1</v>
      </c>
      <c r="U55" s="1" t="s">
        <v>46</v>
      </c>
      <c r="V55" s="1" t="s">
        <v>27</v>
      </c>
      <c r="W55" s="1" t="s">
        <v>27</v>
      </c>
      <c r="X55" s="1" t="s">
        <v>27</v>
      </c>
      <c r="Y55" s="1" t="s">
        <v>454</v>
      </c>
      <c r="Z55" s="1" t="s">
        <v>356</v>
      </c>
      <c r="AA55" s="1" t="s">
        <v>450</v>
      </c>
    </row>
    <row r="56" spans="1:27" ht="21" customHeight="1" x14ac:dyDescent="0.2">
      <c r="A56" s="1" t="s">
        <v>102</v>
      </c>
      <c r="B56" s="1" t="s">
        <v>53</v>
      </c>
      <c r="C56" s="1" t="s">
        <v>491</v>
      </c>
      <c r="D56" s="1" t="s">
        <v>27</v>
      </c>
      <c r="E56" s="1" t="s">
        <v>46</v>
      </c>
      <c r="F56" s="1" t="s">
        <v>26</v>
      </c>
      <c r="G56" s="1" t="s">
        <v>27</v>
      </c>
      <c r="H56" s="1" t="s">
        <v>27</v>
      </c>
      <c r="I56" s="1" t="s">
        <v>27</v>
      </c>
      <c r="J56" s="1" t="s">
        <v>27</v>
      </c>
      <c r="K56" s="1" t="s">
        <v>27</v>
      </c>
      <c r="L56" s="1" t="s">
        <v>46</v>
      </c>
      <c r="M56" s="1" t="s">
        <v>27</v>
      </c>
      <c r="N56" s="25" t="s">
        <v>46</v>
      </c>
      <c r="O56" s="1" t="s">
        <v>27</v>
      </c>
      <c r="P56" s="1">
        <v>0</v>
      </c>
      <c r="Q56" s="1">
        <v>0</v>
      </c>
      <c r="R56" s="1">
        <v>0</v>
      </c>
      <c r="S56" s="1" t="s">
        <v>46</v>
      </c>
      <c r="T56" s="1">
        <v>1</v>
      </c>
      <c r="U56" s="1" t="s">
        <v>46</v>
      </c>
      <c r="V56" s="1" t="s">
        <v>27</v>
      </c>
      <c r="W56" s="1" t="s">
        <v>27</v>
      </c>
      <c r="X56" s="1" t="s">
        <v>27</v>
      </c>
      <c r="Y56" s="1" t="s">
        <v>454</v>
      </c>
      <c r="Z56" s="1" t="s">
        <v>356</v>
      </c>
      <c r="AA56" s="1" t="s">
        <v>450</v>
      </c>
    </row>
    <row r="57" spans="1:27" ht="21" customHeight="1" x14ac:dyDescent="0.2">
      <c r="A57" s="1" t="s">
        <v>102</v>
      </c>
      <c r="B57" s="1" t="s">
        <v>53</v>
      </c>
      <c r="C57" s="1" t="s">
        <v>492</v>
      </c>
      <c r="D57" s="1" t="s">
        <v>27</v>
      </c>
      <c r="E57" s="1" t="s">
        <v>46</v>
      </c>
      <c r="F57" s="1" t="s">
        <v>26</v>
      </c>
      <c r="G57" s="1" t="s">
        <v>27</v>
      </c>
      <c r="H57" s="1" t="s">
        <v>27</v>
      </c>
      <c r="I57" s="1" t="s">
        <v>27</v>
      </c>
      <c r="J57" s="1" t="s">
        <v>27</v>
      </c>
      <c r="K57" s="1" t="s">
        <v>27</v>
      </c>
      <c r="L57" s="1" t="s">
        <v>46</v>
      </c>
      <c r="M57" s="1" t="s">
        <v>27</v>
      </c>
      <c r="N57" s="25" t="s">
        <v>46</v>
      </c>
      <c r="O57" s="1" t="s">
        <v>27</v>
      </c>
      <c r="P57" s="1">
        <v>0</v>
      </c>
      <c r="Q57" s="1">
        <v>0</v>
      </c>
      <c r="R57" s="1">
        <v>0</v>
      </c>
      <c r="S57" s="1" t="s">
        <v>46</v>
      </c>
      <c r="T57" s="1">
        <v>1</v>
      </c>
      <c r="U57" s="1" t="s">
        <v>46</v>
      </c>
      <c r="V57" s="1" t="s">
        <v>27</v>
      </c>
      <c r="W57" s="1" t="s">
        <v>27</v>
      </c>
      <c r="X57" s="1" t="s">
        <v>27</v>
      </c>
      <c r="Y57" s="1" t="s">
        <v>454</v>
      </c>
      <c r="Z57" s="1" t="s">
        <v>356</v>
      </c>
      <c r="AA57" s="1" t="s">
        <v>450</v>
      </c>
    </row>
    <row r="58" spans="1:27" ht="21" customHeight="1" x14ac:dyDescent="0.2">
      <c r="A58" s="1" t="s">
        <v>103</v>
      </c>
      <c r="B58" s="1" t="s">
        <v>53</v>
      </c>
      <c r="C58" s="1" t="s">
        <v>493</v>
      </c>
      <c r="D58" s="1" t="s">
        <v>494</v>
      </c>
      <c r="E58" s="1" t="s">
        <v>525</v>
      </c>
      <c r="F58" s="1" t="s">
        <v>495</v>
      </c>
      <c r="G58" s="1" t="s">
        <v>496</v>
      </c>
      <c r="H58" s="1" t="s">
        <v>497</v>
      </c>
      <c r="I58" s="1" t="s">
        <v>498</v>
      </c>
      <c r="J58" s="1" t="s">
        <v>499</v>
      </c>
      <c r="K58" s="1" t="s">
        <v>29</v>
      </c>
      <c r="L58" s="1" t="s">
        <v>46</v>
      </c>
      <c r="M58" s="1" t="s">
        <v>41</v>
      </c>
      <c r="N58" s="25" t="s">
        <v>46</v>
      </c>
      <c r="O58" s="1" t="s">
        <v>41</v>
      </c>
      <c r="P58" s="1">
        <v>0</v>
      </c>
      <c r="Q58" s="1">
        <v>0</v>
      </c>
      <c r="R58" s="1">
        <v>0</v>
      </c>
      <c r="S58" s="1" t="s">
        <v>46</v>
      </c>
      <c r="T58" s="1">
        <v>1</v>
      </c>
      <c r="U58" s="1" t="s">
        <v>46</v>
      </c>
      <c r="V58" s="1" t="s">
        <v>111</v>
      </c>
      <c r="W58" s="1" t="s">
        <v>27</v>
      </c>
      <c r="X58" s="1" t="s">
        <v>302</v>
      </c>
      <c r="Y58" s="16" t="s">
        <v>399</v>
      </c>
      <c r="Z58" s="16" t="s">
        <v>399</v>
      </c>
      <c r="AA58" s="16" t="s">
        <v>103</v>
      </c>
    </row>
    <row r="59" spans="1:27" ht="21" customHeight="1" x14ac:dyDescent="0.2">
      <c r="A59" s="1" t="s">
        <v>103</v>
      </c>
      <c r="B59" s="1" t="s">
        <v>53</v>
      </c>
      <c r="C59" s="1" t="s">
        <v>203</v>
      </c>
      <c r="D59" s="1" t="s">
        <v>204</v>
      </c>
      <c r="E59" s="1" t="s">
        <v>106</v>
      </c>
      <c r="F59" s="1" t="s">
        <v>106</v>
      </c>
      <c r="G59" s="1" t="s">
        <v>185</v>
      </c>
      <c r="H59" s="1" t="s">
        <v>205</v>
      </c>
      <c r="I59" s="1" t="s">
        <v>206</v>
      </c>
      <c r="J59" s="1" t="s">
        <v>207</v>
      </c>
      <c r="K59" s="1" t="s">
        <v>40</v>
      </c>
      <c r="L59" s="1" t="s">
        <v>29</v>
      </c>
      <c r="M59" s="1" t="s">
        <v>41</v>
      </c>
      <c r="N59" s="1" t="s">
        <v>551</v>
      </c>
      <c r="O59" s="1" t="s">
        <v>41</v>
      </c>
      <c r="P59" s="1">
        <v>145477700</v>
      </c>
      <c r="Q59" s="1">
        <v>0</v>
      </c>
      <c r="R59" s="1">
        <v>0</v>
      </c>
      <c r="S59" s="1" t="s">
        <v>32</v>
      </c>
      <c r="T59" s="1">
        <v>0</v>
      </c>
      <c r="U59" s="1" t="s">
        <v>46</v>
      </c>
      <c r="V59" s="1" t="s">
        <v>111</v>
      </c>
      <c r="W59" s="1" t="s">
        <v>176</v>
      </c>
      <c r="X59" s="1" t="s">
        <v>27</v>
      </c>
      <c r="Y59" s="16" t="s">
        <v>399</v>
      </c>
      <c r="Z59" s="16" t="s">
        <v>399</v>
      </c>
      <c r="AA59" s="16" t="s">
        <v>103</v>
      </c>
    </row>
    <row r="60" spans="1:27" ht="21" customHeight="1" x14ac:dyDescent="0.2">
      <c r="A60" s="1" t="s">
        <v>103</v>
      </c>
      <c r="B60" s="1" t="s">
        <v>53</v>
      </c>
      <c r="C60" s="1" t="s">
        <v>294</v>
      </c>
      <c r="D60" s="1" t="s">
        <v>295</v>
      </c>
      <c r="E60" s="1" t="s">
        <v>66</v>
      </c>
      <c r="F60" s="1" t="s">
        <v>66</v>
      </c>
      <c r="G60" s="1" t="s">
        <v>296</v>
      </c>
      <c r="H60" s="1" t="s">
        <v>297</v>
      </c>
      <c r="I60" s="1" t="s">
        <v>298</v>
      </c>
      <c r="J60" s="1" t="s">
        <v>299</v>
      </c>
      <c r="K60" s="1" t="s">
        <v>40</v>
      </c>
      <c r="L60" s="1" t="s">
        <v>40</v>
      </c>
      <c r="M60" s="1" t="s">
        <v>41</v>
      </c>
      <c r="N60" s="25" t="s">
        <v>46</v>
      </c>
      <c r="O60" s="1" t="s">
        <v>31</v>
      </c>
      <c r="P60" s="1">
        <v>3266533000</v>
      </c>
      <c r="Q60" s="1">
        <v>2021</v>
      </c>
      <c r="R60" s="1">
        <v>2018</v>
      </c>
      <c r="S60" s="1" t="s">
        <v>32</v>
      </c>
      <c r="T60" s="1">
        <v>3</v>
      </c>
      <c r="U60" s="1" t="s">
        <v>46</v>
      </c>
      <c r="V60" s="1" t="s">
        <v>111</v>
      </c>
      <c r="W60" s="1" t="s">
        <v>300</v>
      </c>
      <c r="X60" s="1" t="s">
        <v>301</v>
      </c>
      <c r="Y60" s="16" t="s">
        <v>399</v>
      </c>
      <c r="Z60" s="16" t="s">
        <v>399</v>
      </c>
      <c r="AA60" s="16" t="s">
        <v>103</v>
      </c>
    </row>
    <row r="61" spans="1:27" ht="21" customHeight="1" x14ac:dyDescent="0.2">
      <c r="A61" s="1" t="s">
        <v>103</v>
      </c>
      <c r="B61" s="1" t="s">
        <v>25</v>
      </c>
      <c r="C61" s="1" t="s">
        <v>288</v>
      </c>
      <c r="D61" s="1" t="s">
        <v>289</v>
      </c>
      <c r="E61" s="1" t="s">
        <v>152</v>
      </c>
      <c r="F61" s="1" t="s">
        <v>152</v>
      </c>
      <c r="G61" s="1" t="s">
        <v>276</v>
      </c>
      <c r="H61" s="1" t="s">
        <v>290</v>
      </c>
      <c r="I61" s="1" t="s">
        <v>291</v>
      </c>
      <c r="J61" s="1" t="s">
        <v>28</v>
      </c>
      <c r="K61" s="1" t="s">
        <v>40</v>
      </c>
      <c r="L61" s="1" t="s">
        <v>29</v>
      </c>
      <c r="M61" s="1" t="s">
        <v>41</v>
      </c>
      <c r="N61" s="1" t="s">
        <v>551</v>
      </c>
      <c r="O61" s="1" t="s">
        <v>31</v>
      </c>
      <c r="P61" s="1">
        <v>2188362000</v>
      </c>
      <c r="Q61" s="1">
        <v>0</v>
      </c>
      <c r="R61" s="1">
        <v>0</v>
      </c>
      <c r="S61" s="1" t="s">
        <v>292</v>
      </c>
      <c r="T61" s="1">
        <v>2</v>
      </c>
      <c r="U61" s="1" t="s">
        <v>46</v>
      </c>
      <c r="V61" s="1" t="s">
        <v>157</v>
      </c>
      <c r="W61" s="1" t="s">
        <v>293</v>
      </c>
      <c r="X61" s="1" t="s">
        <v>27</v>
      </c>
      <c r="Y61" s="16" t="s">
        <v>399</v>
      </c>
      <c r="Z61" s="16" t="s">
        <v>399</v>
      </c>
      <c r="AA61" s="16" t="s">
        <v>103</v>
      </c>
    </row>
    <row r="62" spans="1:27" ht="21" customHeight="1" x14ac:dyDescent="0.2">
      <c r="A62" s="1" t="s">
        <v>103</v>
      </c>
      <c r="B62" s="1" t="s">
        <v>53</v>
      </c>
      <c r="C62" s="1" t="s">
        <v>281</v>
      </c>
      <c r="D62" s="1" t="s">
        <v>282</v>
      </c>
      <c r="E62" s="1" t="s">
        <v>152</v>
      </c>
      <c r="F62" s="1" t="s">
        <v>283</v>
      </c>
      <c r="G62" s="1" t="s">
        <v>284</v>
      </c>
      <c r="H62" s="1" t="s">
        <v>285</v>
      </c>
      <c r="I62" s="1" t="s">
        <v>286</v>
      </c>
      <c r="J62" s="1" t="s">
        <v>287</v>
      </c>
      <c r="K62" s="1" t="s">
        <v>40</v>
      </c>
      <c r="L62" s="1" t="s">
        <v>46</v>
      </c>
      <c r="M62" s="1" t="s">
        <v>41</v>
      </c>
      <c r="N62" s="1" t="s">
        <v>551</v>
      </c>
      <c r="O62" s="1" t="s">
        <v>61</v>
      </c>
      <c r="P62" s="1">
        <v>140852000</v>
      </c>
      <c r="Q62" s="1">
        <v>0</v>
      </c>
      <c r="R62" s="1">
        <v>0</v>
      </c>
      <c r="S62" s="1" t="s">
        <v>32</v>
      </c>
      <c r="T62" s="1">
        <v>3</v>
      </c>
      <c r="U62" s="1" t="s">
        <v>46</v>
      </c>
      <c r="V62" s="1" t="s">
        <v>111</v>
      </c>
      <c r="W62" s="1" t="s">
        <v>158</v>
      </c>
      <c r="X62" s="1" t="s">
        <v>27</v>
      </c>
      <c r="Y62" s="16" t="s">
        <v>399</v>
      </c>
      <c r="Z62" s="16" t="s">
        <v>399</v>
      </c>
      <c r="AA62" s="16" t="s">
        <v>103</v>
      </c>
    </row>
    <row r="63" spans="1:27" ht="21" customHeight="1" x14ac:dyDescent="0.2">
      <c r="A63" s="1" t="s">
        <v>103</v>
      </c>
      <c r="B63" s="1" t="s">
        <v>53</v>
      </c>
      <c r="C63" s="1" t="s">
        <v>274</v>
      </c>
      <c r="D63" s="1" t="s">
        <v>275</v>
      </c>
      <c r="E63" s="1" t="s">
        <v>152</v>
      </c>
      <c r="F63" s="1" t="s">
        <v>152</v>
      </c>
      <c r="G63" s="1" t="s">
        <v>276</v>
      </c>
      <c r="H63" s="1" t="s">
        <v>277</v>
      </c>
      <c r="I63" s="1" t="s">
        <v>278</v>
      </c>
      <c r="J63" s="1" t="s">
        <v>279</v>
      </c>
      <c r="K63" s="1" t="s">
        <v>40</v>
      </c>
      <c r="L63" s="1" t="s">
        <v>46</v>
      </c>
      <c r="M63" s="1" t="s">
        <v>41</v>
      </c>
      <c r="N63" s="1" t="s">
        <v>551</v>
      </c>
      <c r="O63" s="1" t="s">
        <v>31</v>
      </c>
      <c r="P63" s="1">
        <v>756752000</v>
      </c>
      <c r="Q63" s="1">
        <v>0</v>
      </c>
      <c r="R63" s="1">
        <v>0</v>
      </c>
      <c r="S63" s="1" t="s">
        <v>32</v>
      </c>
      <c r="T63" s="1">
        <v>1</v>
      </c>
      <c r="U63" s="1" t="s">
        <v>46</v>
      </c>
      <c r="V63" s="1" t="s">
        <v>280</v>
      </c>
      <c r="W63" s="1" t="s">
        <v>176</v>
      </c>
      <c r="X63" s="1" t="s">
        <v>27</v>
      </c>
      <c r="Y63" s="16" t="s">
        <v>399</v>
      </c>
      <c r="Z63" s="16" t="s">
        <v>399</v>
      </c>
      <c r="AA63" s="16" t="s">
        <v>103</v>
      </c>
    </row>
    <row r="64" spans="1:27" ht="21" customHeight="1" x14ac:dyDescent="0.2">
      <c r="A64" s="1" t="s">
        <v>103</v>
      </c>
      <c r="B64" s="1" t="s">
        <v>53</v>
      </c>
      <c r="C64" s="1" t="s">
        <v>267</v>
      </c>
      <c r="D64" s="1" t="s">
        <v>268</v>
      </c>
      <c r="E64" s="1" t="s">
        <v>136</v>
      </c>
      <c r="F64" s="1" t="s">
        <v>137</v>
      </c>
      <c r="G64" s="1" t="s">
        <v>136</v>
      </c>
      <c r="H64" s="1" t="s">
        <v>269</v>
      </c>
      <c r="I64" s="1" t="s">
        <v>270</v>
      </c>
      <c r="J64" s="1" t="s">
        <v>271</v>
      </c>
      <c r="K64" s="1" t="s">
        <v>29</v>
      </c>
      <c r="L64" s="1" t="s">
        <v>46</v>
      </c>
      <c r="M64" s="1" t="s">
        <v>41</v>
      </c>
      <c r="N64" s="1" t="s">
        <v>551</v>
      </c>
      <c r="O64" s="1" t="s">
        <v>272</v>
      </c>
      <c r="P64" s="1">
        <v>1490116000</v>
      </c>
      <c r="Q64" s="1">
        <v>0</v>
      </c>
      <c r="R64" s="1">
        <v>1993</v>
      </c>
      <c r="S64" s="1" t="s">
        <v>46</v>
      </c>
      <c r="T64" s="1">
        <v>2</v>
      </c>
      <c r="U64" s="1" t="s">
        <v>46</v>
      </c>
      <c r="V64" s="1" t="s">
        <v>111</v>
      </c>
      <c r="W64" s="1" t="s">
        <v>273</v>
      </c>
      <c r="X64" s="1" t="s">
        <v>27</v>
      </c>
      <c r="Y64" s="16" t="s">
        <v>399</v>
      </c>
      <c r="Z64" s="16" t="s">
        <v>399</v>
      </c>
      <c r="AA64" s="16" t="s">
        <v>103</v>
      </c>
    </row>
    <row r="65" spans="1:27" ht="21" customHeight="1" x14ac:dyDescent="0.2">
      <c r="A65" s="1" t="s">
        <v>103</v>
      </c>
      <c r="B65" s="1" t="s">
        <v>53</v>
      </c>
      <c r="C65" s="1" t="s">
        <v>260</v>
      </c>
      <c r="D65" s="1" t="s">
        <v>261</v>
      </c>
      <c r="E65" s="1" t="s">
        <v>518</v>
      </c>
      <c r="F65" s="1" t="s">
        <v>115</v>
      </c>
      <c r="G65" s="1" t="s">
        <v>262</v>
      </c>
      <c r="H65" s="1" t="s">
        <v>263</v>
      </c>
      <c r="I65" s="1" t="s">
        <v>264</v>
      </c>
      <c r="J65" s="1" t="s">
        <v>265</v>
      </c>
      <c r="K65" s="1" t="s">
        <v>29</v>
      </c>
      <c r="L65" s="1" t="s">
        <v>29</v>
      </c>
      <c r="M65" s="1" t="s">
        <v>41</v>
      </c>
      <c r="N65" s="1" t="s">
        <v>552</v>
      </c>
      <c r="O65" s="1" t="s">
        <v>61</v>
      </c>
      <c r="P65" s="1">
        <v>0</v>
      </c>
      <c r="Q65" s="1">
        <v>0</v>
      </c>
      <c r="R65" s="1">
        <v>2006</v>
      </c>
      <c r="S65" s="1" t="s">
        <v>32</v>
      </c>
      <c r="T65" s="1">
        <v>2</v>
      </c>
      <c r="U65" s="1" t="s">
        <v>46</v>
      </c>
      <c r="V65" s="1" t="s">
        <v>111</v>
      </c>
      <c r="W65" s="1" t="s">
        <v>266</v>
      </c>
      <c r="X65" s="1" t="s">
        <v>27</v>
      </c>
      <c r="Y65" s="16" t="s">
        <v>399</v>
      </c>
      <c r="Z65" s="16" t="s">
        <v>399</v>
      </c>
      <c r="AA65" s="16" t="s">
        <v>103</v>
      </c>
    </row>
    <row r="66" spans="1:27" ht="21" customHeight="1" x14ac:dyDescent="0.2">
      <c r="A66" s="1" t="s">
        <v>103</v>
      </c>
      <c r="B66" s="1" t="s">
        <v>53</v>
      </c>
      <c r="C66" s="1" t="s">
        <v>253</v>
      </c>
      <c r="D66" s="1" t="s">
        <v>254</v>
      </c>
      <c r="E66" s="1" t="s">
        <v>152</v>
      </c>
      <c r="F66" s="1" t="s">
        <v>255</v>
      </c>
      <c r="G66" s="1" t="s">
        <v>256</v>
      </c>
      <c r="H66" s="1" t="s">
        <v>257</v>
      </c>
      <c r="I66" s="1" t="s">
        <v>258</v>
      </c>
      <c r="J66" s="1" t="s">
        <v>259</v>
      </c>
      <c r="K66" s="1" t="s">
        <v>40</v>
      </c>
      <c r="L66" s="1" t="s">
        <v>46</v>
      </c>
      <c r="M66" s="1" t="s">
        <v>41</v>
      </c>
      <c r="N66" s="1" t="s">
        <v>551</v>
      </c>
      <c r="O66" s="1" t="s">
        <v>31</v>
      </c>
      <c r="P66" s="1">
        <v>870480000</v>
      </c>
      <c r="Q66" s="1">
        <v>0</v>
      </c>
      <c r="R66" s="1">
        <v>0</v>
      </c>
      <c r="S66" s="1" t="s">
        <v>32</v>
      </c>
      <c r="T66" s="1">
        <v>3</v>
      </c>
      <c r="U66" s="1" t="s">
        <v>46</v>
      </c>
      <c r="V66" s="1" t="s">
        <v>111</v>
      </c>
      <c r="W66" s="1" t="s">
        <v>158</v>
      </c>
      <c r="X66" s="1" t="s">
        <v>27</v>
      </c>
      <c r="Y66" s="16" t="s">
        <v>399</v>
      </c>
      <c r="Z66" s="16" t="s">
        <v>399</v>
      </c>
      <c r="AA66" s="16" t="s">
        <v>103</v>
      </c>
    </row>
    <row r="67" spans="1:27" ht="21" customHeight="1" x14ac:dyDescent="0.2">
      <c r="A67" s="1" t="s">
        <v>103</v>
      </c>
      <c r="B67" s="1" t="s">
        <v>53</v>
      </c>
      <c r="C67" s="1" t="s">
        <v>303</v>
      </c>
      <c r="D67" s="1" t="s">
        <v>304</v>
      </c>
      <c r="E67" s="1" t="s">
        <v>523</v>
      </c>
      <c r="F67" s="1" t="s">
        <v>305</v>
      </c>
      <c r="G67" s="1" t="s">
        <v>305</v>
      </c>
      <c r="H67" s="1" t="s">
        <v>306</v>
      </c>
      <c r="I67" s="1" t="s">
        <v>307</v>
      </c>
      <c r="J67" s="1" t="s">
        <v>308</v>
      </c>
      <c r="K67" s="1" t="s">
        <v>29</v>
      </c>
      <c r="L67" s="1" t="s">
        <v>40</v>
      </c>
      <c r="M67" s="1" t="s">
        <v>41</v>
      </c>
      <c r="N67" s="25" t="s">
        <v>46</v>
      </c>
      <c r="O67" s="1" t="s">
        <v>231</v>
      </c>
      <c r="P67" s="1">
        <v>3539157000</v>
      </c>
      <c r="Q67" s="1">
        <v>2019</v>
      </c>
      <c r="R67" s="1">
        <v>1993</v>
      </c>
      <c r="S67" s="1" t="s">
        <v>32</v>
      </c>
      <c r="T67" s="1">
        <v>5</v>
      </c>
      <c r="U67" s="1" t="s">
        <v>46</v>
      </c>
      <c r="V67" s="1" t="s">
        <v>111</v>
      </c>
      <c r="W67" s="1" t="s">
        <v>309</v>
      </c>
      <c r="X67" s="1" t="s">
        <v>27</v>
      </c>
      <c r="Y67" s="16" t="s">
        <v>399</v>
      </c>
      <c r="Z67" s="16" t="s">
        <v>399</v>
      </c>
      <c r="AA67" s="16" t="s">
        <v>103</v>
      </c>
    </row>
    <row r="68" spans="1:27" ht="21" customHeight="1" x14ac:dyDescent="0.2">
      <c r="A68" s="1" t="s">
        <v>103</v>
      </c>
      <c r="B68" s="1" t="s">
        <v>53</v>
      </c>
      <c r="C68" s="1" t="s">
        <v>240</v>
      </c>
      <c r="D68" s="1" t="s">
        <v>241</v>
      </c>
      <c r="E68" s="1" t="s">
        <v>524</v>
      </c>
      <c r="F68" s="1" t="s">
        <v>242</v>
      </c>
      <c r="G68" s="1" t="s">
        <v>242</v>
      </c>
      <c r="H68" s="1" t="s">
        <v>243</v>
      </c>
      <c r="I68" s="1" t="s">
        <v>244</v>
      </c>
      <c r="J68" s="1" t="s">
        <v>245</v>
      </c>
      <c r="K68" s="1" t="s">
        <v>41</v>
      </c>
      <c r="L68" s="1" t="s">
        <v>46</v>
      </c>
      <c r="M68" s="1" t="s">
        <v>41</v>
      </c>
      <c r="N68" s="1" t="s">
        <v>551</v>
      </c>
      <c r="O68" s="1" t="s">
        <v>41</v>
      </c>
      <c r="P68" s="1">
        <v>0</v>
      </c>
      <c r="Q68" s="1">
        <v>0</v>
      </c>
      <c r="R68" s="1">
        <v>0</v>
      </c>
      <c r="S68" s="1" t="s">
        <v>46</v>
      </c>
      <c r="T68" s="1">
        <v>1</v>
      </c>
      <c r="U68" s="1" t="s">
        <v>46</v>
      </c>
      <c r="V68" s="1" t="s">
        <v>111</v>
      </c>
      <c r="W68" s="1" t="s">
        <v>126</v>
      </c>
      <c r="X68" s="1" t="s">
        <v>27</v>
      </c>
      <c r="Y68" s="16" t="s">
        <v>399</v>
      </c>
      <c r="Z68" s="16" t="s">
        <v>399</v>
      </c>
      <c r="AA68" s="16" t="s">
        <v>103</v>
      </c>
    </row>
    <row r="69" spans="1:27" ht="21" customHeight="1" x14ac:dyDescent="0.2">
      <c r="A69" s="1" t="s">
        <v>103</v>
      </c>
      <c r="B69" s="1" t="s">
        <v>53</v>
      </c>
      <c r="C69" s="1" t="s">
        <v>234</v>
      </c>
      <c r="D69" s="1" t="s">
        <v>235</v>
      </c>
      <c r="E69" s="1" t="s">
        <v>525</v>
      </c>
      <c r="F69" s="1" t="s">
        <v>26</v>
      </c>
      <c r="G69" s="1" t="s">
        <v>145</v>
      </c>
      <c r="H69" s="1" t="s">
        <v>236</v>
      </c>
      <c r="I69" s="1" t="s">
        <v>237</v>
      </c>
      <c r="J69" s="1" t="s">
        <v>238</v>
      </c>
      <c r="K69" s="1" t="s">
        <v>29</v>
      </c>
      <c r="L69" s="1" t="s">
        <v>29</v>
      </c>
      <c r="M69" s="1" t="s">
        <v>41</v>
      </c>
      <c r="N69" s="25" t="s">
        <v>46</v>
      </c>
      <c r="O69" s="1" t="s">
        <v>41</v>
      </c>
      <c r="P69" s="1">
        <v>7596553</v>
      </c>
      <c r="Q69" s="1">
        <v>0</v>
      </c>
      <c r="R69" s="1">
        <v>2019</v>
      </c>
      <c r="S69" s="1" t="s">
        <v>46</v>
      </c>
      <c r="T69" s="1">
        <v>4</v>
      </c>
      <c r="U69" s="1" t="s">
        <v>46</v>
      </c>
      <c r="V69" s="1" t="s">
        <v>111</v>
      </c>
      <c r="W69" s="1" t="s">
        <v>239</v>
      </c>
      <c r="X69" s="1" t="s">
        <v>27</v>
      </c>
      <c r="Y69" s="16" t="s">
        <v>399</v>
      </c>
      <c r="Z69" s="16" t="s">
        <v>399</v>
      </c>
      <c r="AA69" s="16" t="s">
        <v>103</v>
      </c>
    </row>
    <row r="70" spans="1:27" ht="21" customHeight="1" x14ac:dyDescent="0.2">
      <c r="A70" s="1" t="s">
        <v>103</v>
      </c>
      <c r="B70" s="1" t="s">
        <v>53</v>
      </c>
      <c r="C70" s="1" t="s">
        <v>233</v>
      </c>
      <c r="D70" s="1" t="s">
        <v>27</v>
      </c>
      <c r="E70" s="1" t="s">
        <v>46</v>
      </c>
      <c r="F70" s="1" t="s">
        <v>26</v>
      </c>
      <c r="G70" s="1" t="s">
        <v>27</v>
      </c>
      <c r="H70" s="1" t="s">
        <v>27</v>
      </c>
      <c r="I70" s="1" t="s">
        <v>27</v>
      </c>
      <c r="J70" s="1" t="s">
        <v>27</v>
      </c>
      <c r="K70" s="1" t="s">
        <v>27</v>
      </c>
      <c r="L70" s="1" t="s">
        <v>46</v>
      </c>
      <c r="M70" s="1" t="s">
        <v>27</v>
      </c>
      <c r="N70" s="25" t="s">
        <v>46</v>
      </c>
      <c r="O70" s="1" t="s">
        <v>27</v>
      </c>
      <c r="P70" s="1">
        <v>0</v>
      </c>
      <c r="Q70" s="1">
        <v>0</v>
      </c>
      <c r="R70" s="1">
        <v>0</v>
      </c>
      <c r="S70" s="1" t="s">
        <v>46</v>
      </c>
      <c r="T70" s="1">
        <v>1</v>
      </c>
      <c r="U70" s="1" t="s">
        <v>46</v>
      </c>
      <c r="V70" s="1" t="s">
        <v>27</v>
      </c>
      <c r="W70" s="1" t="s">
        <v>27</v>
      </c>
      <c r="X70" s="1" t="s">
        <v>27</v>
      </c>
      <c r="Y70" s="16" t="s">
        <v>399</v>
      </c>
      <c r="Z70" s="16" t="s">
        <v>399</v>
      </c>
      <c r="AA70" s="16" t="s">
        <v>103</v>
      </c>
    </row>
    <row r="71" spans="1:27" ht="21" customHeight="1" x14ac:dyDescent="0.2">
      <c r="A71" s="1" t="s">
        <v>103</v>
      </c>
      <c r="B71" s="1" t="s">
        <v>53</v>
      </c>
      <c r="C71" s="1" t="s">
        <v>225</v>
      </c>
      <c r="D71" s="1" t="s">
        <v>226</v>
      </c>
      <c r="E71" s="1" t="s">
        <v>526</v>
      </c>
      <c r="F71" s="1" t="s">
        <v>227</v>
      </c>
      <c r="G71" s="1" t="s">
        <v>228</v>
      </c>
      <c r="H71" s="1" t="s">
        <v>37</v>
      </c>
      <c r="I71" s="1" t="s">
        <v>229</v>
      </c>
      <c r="J71" s="1" t="s">
        <v>230</v>
      </c>
      <c r="K71" s="1" t="s">
        <v>29</v>
      </c>
      <c r="L71" s="1" t="s">
        <v>46</v>
      </c>
      <c r="M71" s="1" t="s">
        <v>41</v>
      </c>
      <c r="N71" s="25" t="s">
        <v>46</v>
      </c>
      <c r="O71" s="1" t="s">
        <v>231</v>
      </c>
      <c r="P71" s="1">
        <v>3339157000</v>
      </c>
      <c r="Q71" s="1">
        <v>2019</v>
      </c>
      <c r="R71" s="1">
        <v>1993</v>
      </c>
      <c r="S71" s="1" t="s">
        <v>32</v>
      </c>
      <c r="T71" s="1">
        <v>2</v>
      </c>
      <c r="U71" s="1" t="s">
        <v>46</v>
      </c>
      <c r="V71" s="1" t="s">
        <v>111</v>
      </c>
      <c r="W71" s="1" t="s">
        <v>232</v>
      </c>
      <c r="X71" s="1" t="s">
        <v>27</v>
      </c>
      <c r="Y71" s="16" t="s">
        <v>399</v>
      </c>
      <c r="Z71" s="16" t="s">
        <v>399</v>
      </c>
      <c r="AA71" s="16" t="s">
        <v>103</v>
      </c>
    </row>
    <row r="72" spans="1:27" ht="21" customHeight="1" x14ac:dyDescent="0.2">
      <c r="A72" s="1" t="s">
        <v>103</v>
      </c>
      <c r="B72" s="1" t="s">
        <v>53</v>
      </c>
      <c r="C72" s="1" t="s">
        <v>216</v>
      </c>
      <c r="D72" s="1" t="s">
        <v>217</v>
      </c>
      <c r="E72" s="1" t="s">
        <v>514</v>
      </c>
      <c r="F72" s="1" t="s">
        <v>218</v>
      </c>
      <c r="G72" s="1" t="s">
        <v>219</v>
      </c>
      <c r="H72" s="1" t="s">
        <v>220</v>
      </c>
      <c r="I72" s="1" t="s">
        <v>221</v>
      </c>
      <c r="J72" s="1" t="s">
        <v>222</v>
      </c>
      <c r="K72" s="1" t="s">
        <v>40</v>
      </c>
      <c r="L72" s="1" t="s">
        <v>40</v>
      </c>
      <c r="M72" s="1" t="s">
        <v>41</v>
      </c>
      <c r="N72" s="1" t="s">
        <v>551</v>
      </c>
      <c r="O72" s="1" t="s">
        <v>223</v>
      </c>
      <c r="P72" s="1">
        <v>6665022000</v>
      </c>
      <c r="Q72" s="1">
        <v>0</v>
      </c>
      <c r="R72" s="1">
        <v>2006</v>
      </c>
      <c r="S72" s="1" t="s">
        <v>32</v>
      </c>
      <c r="T72" s="1">
        <v>5</v>
      </c>
      <c r="U72" s="1" t="s">
        <v>46</v>
      </c>
      <c r="V72" s="1" t="s">
        <v>111</v>
      </c>
      <c r="W72" s="1" t="s">
        <v>224</v>
      </c>
      <c r="X72" s="1" t="s">
        <v>27</v>
      </c>
      <c r="Y72" s="16" t="s">
        <v>399</v>
      </c>
      <c r="Z72" s="16" t="s">
        <v>399</v>
      </c>
      <c r="AA72" s="16" t="s">
        <v>103</v>
      </c>
    </row>
    <row r="73" spans="1:27" ht="21" customHeight="1" x14ac:dyDescent="0.2">
      <c r="A73" s="1" t="s">
        <v>103</v>
      </c>
      <c r="B73" s="1" t="s">
        <v>53</v>
      </c>
      <c r="C73" s="1" t="s">
        <v>208</v>
      </c>
      <c r="D73" s="1" t="s">
        <v>209</v>
      </c>
      <c r="E73" s="1" t="s">
        <v>515</v>
      </c>
      <c r="F73" s="1" t="s">
        <v>210</v>
      </c>
      <c r="G73" s="1" t="s">
        <v>211</v>
      </c>
      <c r="H73" s="1" t="s">
        <v>212</v>
      </c>
      <c r="I73" s="1" t="s">
        <v>213</v>
      </c>
      <c r="J73" s="1" t="s">
        <v>214</v>
      </c>
      <c r="K73" s="1" t="s">
        <v>40</v>
      </c>
      <c r="L73" s="1" t="s">
        <v>29</v>
      </c>
      <c r="M73" s="1" t="s">
        <v>41</v>
      </c>
      <c r="N73" s="1" t="s">
        <v>551</v>
      </c>
      <c r="O73" s="1" t="s">
        <v>41</v>
      </c>
      <c r="P73" s="1">
        <v>3828203</v>
      </c>
      <c r="Q73" s="1">
        <v>0</v>
      </c>
      <c r="R73" s="1">
        <v>1940</v>
      </c>
      <c r="S73" s="1" t="s">
        <v>32</v>
      </c>
      <c r="T73" s="1">
        <v>2</v>
      </c>
      <c r="U73" s="1" t="s">
        <v>46</v>
      </c>
      <c r="V73" s="1" t="s">
        <v>111</v>
      </c>
      <c r="W73" s="1" t="s">
        <v>215</v>
      </c>
      <c r="X73" s="1" t="s">
        <v>27</v>
      </c>
      <c r="Y73" s="16" t="s">
        <v>399</v>
      </c>
      <c r="Z73" s="16" t="s">
        <v>399</v>
      </c>
      <c r="AA73" s="16" t="s">
        <v>103</v>
      </c>
    </row>
    <row r="74" spans="1:27" ht="21" customHeight="1" x14ac:dyDescent="0.2">
      <c r="A74" s="1" t="s">
        <v>103</v>
      </c>
      <c r="B74" s="1" t="s">
        <v>53</v>
      </c>
      <c r="C74" s="1" t="s">
        <v>246</v>
      </c>
      <c r="D74" s="1" t="s">
        <v>247</v>
      </c>
      <c r="E74" s="1" t="s">
        <v>519</v>
      </c>
      <c r="F74" s="1" t="s">
        <v>248</v>
      </c>
      <c r="G74" s="1" t="s">
        <v>249</v>
      </c>
      <c r="H74" s="1" t="s">
        <v>250</v>
      </c>
      <c r="I74" s="1" t="s">
        <v>251</v>
      </c>
      <c r="J74" s="1" t="s">
        <v>252</v>
      </c>
      <c r="K74" s="1" t="s">
        <v>29</v>
      </c>
      <c r="L74" s="1" t="s">
        <v>29</v>
      </c>
      <c r="M74" s="1" t="s">
        <v>41</v>
      </c>
      <c r="N74" s="1" t="s">
        <v>551</v>
      </c>
      <c r="O74" s="1" t="s">
        <v>31</v>
      </c>
      <c r="P74" s="1">
        <v>10836466200</v>
      </c>
      <c r="Q74" s="1">
        <v>2017</v>
      </c>
      <c r="R74" s="1">
        <v>1983</v>
      </c>
      <c r="S74" s="1" t="s">
        <v>32</v>
      </c>
      <c r="T74" s="1">
        <v>2</v>
      </c>
      <c r="U74" s="1" t="s">
        <v>46</v>
      </c>
      <c r="V74" s="1" t="s">
        <v>111</v>
      </c>
      <c r="W74" s="1" t="s">
        <v>176</v>
      </c>
      <c r="X74" s="1" t="s">
        <v>27</v>
      </c>
      <c r="Y74" s="16" t="s">
        <v>399</v>
      </c>
      <c r="Z74" s="16" t="s">
        <v>399</v>
      </c>
      <c r="AA74" s="16" t="s">
        <v>103</v>
      </c>
    </row>
    <row r="75" spans="1:27" ht="21" customHeight="1" x14ac:dyDescent="0.2">
      <c r="A75" s="1" t="s">
        <v>103</v>
      </c>
      <c r="B75" s="1" t="s">
        <v>53</v>
      </c>
      <c r="C75" s="1" t="s">
        <v>198</v>
      </c>
      <c r="D75" s="1" t="s">
        <v>199</v>
      </c>
      <c r="E75" s="1" t="s">
        <v>106</v>
      </c>
      <c r="F75" s="1" t="s">
        <v>106</v>
      </c>
      <c r="G75" s="1" t="s">
        <v>185</v>
      </c>
      <c r="H75" s="1" t="s">
        <v>200</v>
      </c>
      <c r="I75" s="1" t="s">
        <v>201</v>
      </c>
      <c r="J75" s="1" t="s">
        <v>202</v>
      </c>
      <c r="K75" s="1" t="s">
        <v>40</v>
      </c>
      <c r="L75" s="1" t="s">
        <v>46</v>
      </c>
      <c r="M75" s="1" t="s">
        <v>41</v>
      </c>
      <c r="N75" s="1" t="s">
        <v>551</v>
      </c>
      <c r="O75" s="1" t="s">
        <v>41</v>
      </c>
      <c r="P75" s="1">
        <v>154852300</v>
      </c>
      <c r="Q75" s="1">
        <v>2019</v>
      </c>
      <c r="R75" s="1">
        <v>0</v>
      </c>
      <c r="S75" s="1" t="s">
        <v>32</v>
      </c>
      <c r="T75" s="1">
        <v>2</v>
      </c>
      <c r="U75" s="1" t="s">
        <v>46</v>
      </c>
      <c r="V75" s="1" t="s">
        <v>111</v>
      </c>
      <c r="W75" s="1" t="s">
        <v>176</v>
      </c>
      <c r="X75" s="1" t="s">
        <v>27</v>
      </c>
      <c r="Y75" s="16" t="s">
        <v>399</v>
      </c>
      <c r="Z75" s="16" t="s">
        <v>399</v>
      </c>
      <c r="AA75" s="16" t="s">
        <v>103</v>
      </c>
    </row>
    <row r="76" spans="1:27" ht="21" customHeight="1" x14ac:dyDescent="0.2">
      <c r="A76" s="1" t="s">
        <v>103</v>
      </c>
      <c r="B76" s="1" t="s">
        <v>53</v>
      </c>
      <c r="C76" s="1" t="s">
        <v>190</v>
      </c>
      <c r="D76" s="1" t="s">
        <v>191</v>
      </c>
      <c r="E76" s="1" t="s">
        <v>106</v>
      </c>
      <c r="F76" s="1" t="s">
        <v>192</v>
      </c>
      <c r="G76" s="1" t="s">
        <v>193</v>
      </c>
      <c r="H76" s="1" t="s">
        <v>194</v>
      </c>
      <c r="I76" s="1" t="s">
        <v>195</v>
      </c>
      <c r="J76" s="1" t="s">
        <v>196</v>
      </c>
      <c r="K76" s="1" t="s">
        <v>40</v>
      </c>
      <c r="L76" s="1" t="s">
        <v>29</v>
      </c>
      <c r="M76" s="1" t="s">
        <v>41</v>
      </c>
      <c r="N76" s="1" t="s">
        <v>551</v>
      </c>
      <c r="O76" s="1" t="s">
        <v>41</v>
      </c>
      <c r="P76" s="1">
        <v>117997500</v>
      </c>
      <c r="Q76" s="1">
        <v>0</v>
      </c>
      <c r="R76" s="1">
        <v>0</v>
      </c>
      <c r="S76" s="1" t="s">
        <v>94</v>
      </c>
      <c r="T76" s="1">
        <v>2</v>
      </c>
      <c r="U76" s="1" t="s">
        <v>46</v>
      </c>
      <c r="V76" s="1" t="s">
        <v>111</v>
      </c>
      <c r="W76" s="1" t="s">
        <v>197</v>
      </c>
      <c r="X76" s="1" t="s">
        <v>27</v>
      </c>
      <c r="Y76" s="16" t="s">
        <v>399</v>
      </c>
      <c r="Z76" s="16" t="s">
        <v>399</v>
      </c>
      <c r="AA76" s="16" t="s">
        <v>103</v>
      </c>
    </row>
    <row r="77" spans="1:27" ht="21" customHeight="1" x14ac:dyDescent="0.2">
      <c r="A77" s="1" t="s">
        <v>103</v>
      </c>
      <c r="B77" s="1" t="s">
        <v>53</v>
      </c>
      <c r="C77" s="1" t="s">
        <v>183</v>
      </c>
      <c r="D77" s="1" t="s">
        <v>184</v>
      </c>
      <c r="E77" s="1" t="s">
        <v>106</v>
      </c>
      <c r="F77" s="1" t="s">
        <v>106</v>
      </c>
      <c r="G77" s="1" t="s">
        <v>185</v>
      </c>
      <c r="H77" s="1" t="s">
        <v>186</v>
      </c>
      <c r="I77" s="1" t="s">
        <v>187</v>
      </c>
      <c r="J77" s="1" t="s">
        <v>188</v>
      </c>
      <c r="K77" s="1" t="s">
        <v>40</v>
      </c>
      <c r="L77" s="1" t="s">
        <v>29</v>
      </c>
      <c r="M77" s="1" t="s">
        <v>41</v>
      </c>
      <c r="N77" s="1" t="s">
        <v>551</v>
      </c>
      <c r="O77" s="1" t="s">
        <v>41</v>
      </c>
      <c r="P77" s="1">
        <v>145477700</v>
      </c>
      <c r="Q77" s="1">
        <v>0</v>
      </c>
      <c r="R77" s="1">
        <v>0</v>
      </c>
      <c r="S77" s="1" t="s">
        <v>94</v>
      </c>
      <c r="T77" s="1">
        <v>2</v>
      </c>
      <c r="U77" s="1" t="s">
        <v>46</v>
      </c>
      <c r="V77" s="1" t="s">
        <v>111</v>
      </c>
      <c r="W77" s="1" t="s">
        <v>189</v>
      </c>
      <c r="X77" s="1" t="s">
        <v>27</v>
      </c>
      <c r="Y77" s="16" t="s">
        <v>399</v>
      </c>
      <c r="Z77" s="16" t="s">
        <v>399</v>
      </c>
      <c r="AA77" s="16" t="s">
        <v>103</v>
      </c>
    </row>
    <row r="78" spans="1:27" ht="21" customHeight="1" x14ac:dyDescent="0.2">
      <c r="A78" s="1" t="s">
        <v>103</v>
      </c>
      <c r="B78" s="1" t="s">
        <v>25</v>
      </c>
      <c r="C78" s="1" t="s">
        <v>177</v>
      </c>
      <c r="D78" s="1" t="s">
        <v>178</v>
      </c>
      <c r="E78" s="1" t="s">
        <v>518</v>
      </c>
      <c r="F78" s="1" t="s">
        <v>115</v>
      </c>
      <c r="G78" s="1" t="s">
        <v>115</v>
      </c>
      <c r="H78" s="1" t="s">
        <v>179</v>
      </c>
      <c r="I78" s="1" t="s">
        <v>180</v>
      </c>
      <c r="J78" s="1" t="s">
        <v>181</v>
      </c>
      <c r="K78" s="1" t="s">
        <v>29</v>
      </c>
      <c r="L78" s="1" t="s">
        <v>40</v>
      </c>
      <c r="M78" s="1" t="s">
        <v>41</v>
      </c>
      <c r="N78" s="25" t="s">
        <v>46</v>
      </c>
      <c r="O78" s="1" t="s">
        <v>31</v>
      </c>
      <c r="P78" s="1">
        <v>0</v>
      </c>
      <c r="Q78" s="1">
        <v>0</v>
      </c>
      <c r="R78" s="1">
        <v>2006</v>
      </c>
      <c r="S78" s="1" t="s">
        <v>32</v>
      </c>
      <c r="T78" s="1">
        <v>6</v>
      </c>
      <c r="U78" s="1" t="s">
        <v>46</v>
      </c>
      <c r="V78" s="1" t="s">
        <v>111</v>
      </c>
      <c r="W78" s="1" t="s">
        <v>182</v>
      </c>
      <c r="X78" s="1" t="s">
        <v>27</v>
      </c>
      <c r="Y78" s="16" t="s">
        <v>399</v>
      </c>
      <c r="Z78" s="16" t="s">
        <v>399</v>
      </c>
      <c r="AA78" s="16" t="s">
        <v>103</v>
      </c>
    </row>
    <row r="79" spans="1:27" ht="21" customHeight="1" x14ac:dyDescent="0.2">
      <c r="A79" s="1" t="s">
        <v>103</v>
      </c>
      <c r="B79" s="1" t="s">
        <v>53</v>
      </c>
      <c r="C79" s="1" t="s">
        <v>170</v>
      </c>
      <c r="D79" s="1" t="s">
        <v>171</v>
      </c>
      <c r="E79" s="1" t="s">
        <v>520</v>
      </c>
      <c r="F79" s="1" t="s">
        <v>172</v>
      </c>
      <c r="G79" s="1" t="s">
        <v>172</v>
      </c>
      <c r="H79" s="1" t="s">
        <v>173</v>
      </c>
      <c r="I79" s="1" t="s">
        <v>174</v>
      </c>
      <c r="J79" s="1" t="s">
        <v>175</v>
      </c>
      <c r="K79" s="1" t="s">
        <v>40</v>
      </c>
      <c r="L79" s="1" t="s">
        <v>40</v>
      </c>
      <c r="M79" s="1" t="s">
        <v>41</v>
      </c>
      <c r="N79" s="1" t="s">
        <v>551</v>
      </c>
      <c r="O79" s="1" t="s">
        <v>31</v>
      </c>
      <c r="P79" s="1">
        <v>8516457000</v>
      </c>
      <c r="Q79" s="1">
        <v>2021</v>
      </c>
      <c r="R79" s="1">
        <v>1993</v>
      </c>
      <c r="S79" s="1" t="s">
        <v>32</v>
      </c>
      <c r="T79" s="1">
        <v>3</v>
      </c>
      <c r="U79" s="1" t="s">
        <v>46</v>
      </c>
      <c r="V79" s="1" t="s">
        <v>111</v>
      </c>
      <c r="W79" s="1" t="s">
        <v>176</v>
      </c>
      <c r="X79" s="1" t="s">
        <v>27</v>
      </c>
      <c r="Y79" s="16" t="s">
        <v>399</v>
      </c>
      <c r="Z79" s="16" t="s">
        <v>399</v>
      </c>
      <c r="AA79" s="16" t="s">
        <v>103</v>
      </c>
    </row>
    <row r="80" spans="1:27" ht="21" customHeight="1" x14ac:dyDescent="0.2">
      <c r="A80" s="1" t="s">
        <v>103</v>
      </c>
      <c r="B80" s="1" t="s">
        <v>53</v>
      </c>
      <c r="C80" s="1" t="s">
        <v>165</v>
      </c>
      <c r="D80" s="1" t="s">
        <v>166</v>
      </c>
      <c r="E80" s="1" t="s">
        <v>522</v>
      </c>
      <c r="F80" s="1" t="s">
        <v>26</v>
      </c>
      <c r="G80" s="1" t="s">
        <v>27</v>
      </c>
      <c r="H80" s="1" t="s">
        <v>27</v>
      </c>
      <c r="I80" s="1" t="s">
        <v>167</v>
      </c>
      <c r="J80" s="1" t="s">
        <v>168</v>
      </c>
      <c r="K80" s="1" t="s">
        <v>29</v>
      </c>
      <c r="L80" s="1" t="s">
        <v>29</v>
      </c>
      <c r="M80" s="1" t="s">
        <v>41</v>
      </c>
      <c r="N80" s="25" t="s">
        <v>46</v>
      </c>
      <c r="O80" s="1" t="s">
        <v>41</v>
      </c>
      <c r="P80" s="1">
        <v>15139708</v>
      </c>
      <c r="Q80" s="1">
        <v>0</v>
      </c>
      <c r="R80" s="1">
        <v>1935</v>
      </c>
      <c r="S80" s="1" t="s">
        <v>46</v>
      </c>
      <c r="T80" s="1">
        <v>2</v>
      </c>
      <c r="U80" s="1" t="s">
        <v>46</v>
      </c>
      <c r="V80" s="1" t="s">
        <v>111</v>
      </c>
      <c r="W80" s="1" t="s">
        <v>169</v>
      </c>
      <c r="X80" s="1" t="s">
        <v>27</v>
      </c>
      <c r="Y80" s="16" t="s">
        <v>399</v>
      </c>
      <c r="Z80" s="16" t="s">
        <v>399</v>
      </c>
      <c r="AA80" s="16" t="s">
        <v>103</v>
      </c>
    </row>
    <row r="81" spans="1:27" ht="21" customHeight="1" x14ac:dyDescent="0.2">
      <c r="A81" s="1" t="s">
        <v>103</v>
      </c>
      <c r="B81" s="1" t="s">
        <v>53</v>
      </c>
      <c r="C81" s="1" t="s">
        <v>159</v>
      </c>
      <c r="D81" s="1" t="s">
        <v>160</v>
      </c>
      <c r="E81" s="1" t="s">
        <v>152</v>
      </c>
      <c r="F81" s="1" t="s">
        <v>152</v>
      </c>
      <c r="G81" s="1" t="s">
        <v>153</v>
      </c>
      <c r="H81" s="1" t="s">
        <v>161</v>
      </c>
      <c r="I81" s="1" t="s">
        <v>162</v>
      </c>
      <c r="J81" s="1" t="s">
        <v>163</v>
      </c>
      <c r="K81" s="1" t="s">
        <v>40</v>
      </c>
      <c r="L81" s="1" t="s">
        <v>46</v>
      </c>
      <c r="M81" s="1" t="s">
        <v>41</v>
      </c>
      <c r="N81" s="1" t="s">
        <v>551</v>
      </c>
      <c r="O81" s="1" t="s">
        <v>31</v>
      </c>
      <c r="P81" s="1">
        <v>1198340000</v>
      </c>
      <c r="Q81" s="1">
        <v>0</v>
      </c>
      <c r="R81" s="1">
        <v>0</v>
      </c>
      <c r="S81" s="1" t="s">
        <v>46</v>
      </c>
      <c r="T81" s="1">
        <v>2</v>
      </c>
      <c r="U81" s="1" t="s">
        <v>46</v>
      </c>
      <c r="V81" s="1" t="s">
        <v>111</v>
      </c>
      <c r="W81" s="1" t="s">
        <v>164</v>
      </c>
      <c r="X81" s="1" t="s">
        <v>27</v>
      </c>
      <c r="Y81" s="16" t="s">
        <v>399</v>
      </c>
      <c r="Z81" s="16" t="s">
        <v>399</v>
      </c>
      <c r="AA81" s="16" t="s">
        <v>103</v>
      </c>
    </row>
    <row r="82" spans="1:27" ht="21" customHeight="1" x14ac:dyDescent="0.2">
      <c r="A82" s="1" t="s">
        <v>103</v>
      </c>
      <c r="B82" s="1" t="s">
        <v>53</v>
      </c>
      <c r="C82" s="1" t="s">
        <v>150</v>
      </c>
      <c r="D82" s="1" t="s">
        <v>151</v>
      </c>
      <c r="E82" s="1" t="s">
        <v>152</v>
      </c>
      <c r="F82" s="1" t="s">
        <v>152</v>
      </c>
      <c r="G82" s="1" t="s">
        <v>153</v>
      </c>
      <c r="H82" s="1" t="s">
        <v>154</v>
      </c>
      <c r="I82" s="1" t="s">
        <v>155</v>
      </c>
      <c r="J82" s="1" t="s">
        <v>156</v>
      </c>
      <c r="K82" s="1" t="s">
        <v>40</v>
      </c>
      <c r="L82" s="1" t="s">
        <v>46</v>
      </c>
      <c r="M82" s="1" t="s">
        <v>41</v>
      </c>
      <c r="N82" s="1" t="s">
        <v>551</v>
      </c>
      <c r="O82" s="1" t="s">
        <v>31</v>
      </c>
      <c r="P82" s="1">
        <v>1031948000</v>
      </c>
      <c r="Q82" s="1">
        <v>0</v>
      </c>
      <c r="R82" s="1">
        <v>0</v>
      </c>
      <c r="S82" s="1" t="s">
        <v>32</v>
      </c>
      <c r="T82" s="1">
        <v>2</v>
      </c>
      <c r="U82" s="1" t="s">
        <v>46</v>
      </c>
      <c r="V82" s="1" t="s">
        <v>157</v>
      </c>
      <c r="W82" s="1" t="s">
        <v>158</v>
      </c>
      <c r="X82" s="1" t="s">
        <v>27</v>
      </c>
      <c r="Y82" s="16" t="s">
        <v>399</v>
      </c>
      <c r="Z82" s="16" t="s">
        <v>399</v>
      </c>
      <c r="AA82" s="16" t="s">
        <v>103</v>
      </c>
    </row>
    <row r="83" spans="1:27" ht="21" customHeight="1" x14ac:dyDescent="0.2">
      <c r="A83" s="1" t="s">
        <v>103</v>
      </c>
      <c r="B83" s="1" t="s">
        <v>53</v>
      </c>
      <c r="C83" s="1" t="s">
        <v>143</v>
      </c>
      <c r="D83" s="1" t="s">
        <v>144</v>
      </c>
      <c r="E83" s="1" t="s">
        <v>525</v>
      </c>
      <c r="F83" s="1" t="s">
        <v>26</v>
      </c>
      <c r="G83" s="1" t="s">
        <v>145</v>
      </c>
      <c r="H83" s="1" t="s">
        <v>146</v>
      </c>
      <c r="I83" s="1" t="s">
        <v>147</v>
      </c>
      <c r="J83" s="1" t="s">
        <v>148</v>
      </c>
      <c r="K83" s="1" t="s">
        <v>29</v>
      </c>
      <c r="L83" s="1" t="s">
        <v>46</v>
      </c>
      <c r="M83" s="1" t="s">
        <v>41</v>
      </c>
      <c r="N83" s="25" t="s">
        <v>46</v>
      </c>
      <c r="O83" s="1" t="s">
        <v>149</v>
      </c>
      <c r="P83" s="1">
        <v>0</v>
      </c>
      <c r="Q83" s="1">
        <v>0</v>
      </c>
      <c r="R83" s="1">
        <v>0</v>
      </c>
      <c r="S83" s="1" t="s">
        <v>46</v>
      </c>
      <c r="T83" s="1">
        <v>2</v>
      </c>
      <c r="U83" s="1" t="s">
        <v>46</v>
      </c>
      <c r="V83" s="1" t="s">
        <v>111</v>
      </c>
      <c r="W83" s="1" t="s">
        <v>126</v>
      </c>
      <c r="X83" s="1" t="s">
        <v>27</v>
      </c>
      <c r="Y83" s="16" t="s">
        <v>399</v>
      </c>
      <c r="Z83" s="16" t="s">
        <v>399</v>
      </c>
      <c r="AA83" s="16" t="s">
        <v>103</v>
      </c>
    </row>
    <row r="84" spans="1:27" ht="21" customHeight="1" x14ac:dyDescent="0.2">
      <c r="A84" s="1" t="s">
        <v>103</v>
      </c>
      <c r="B84" s="1" t="s">
        <v>53</v>
      </c>
      <c r="C84" s="1" t="s">
        <v>134</v>
      </c>
      <c r="D84" s="1" t="s">
        <v>135</v>
      </c>
      <c r="E84" s="1" t="s">
        <v>136</v>
      </c>
      <c r="F84" s="1" t="s">
        <v>137</v>
      </c>
      <c r="G84" s="1" t="s">
        <v>136</v>
      </c>
      <c r="H84" s="1" t="s">
        <v>138</v>
      </c>
      <c r="I84" s="1" t="s">
        <v>139</v>
      </c>
      <c r="J84" s="1" t="s">
        <v>140</v>
      </c>
      <c r="K84" s="1" t="s">
        <v>29</v>
      </c>
      <c r="L84" s="1" t="s">
        <v>40</v>
      </c>
      <c r="M84" s="1" t="s">
        <v>41</v>
      </c>
      <c r="N84" s="25" t="s">
        <v>46</v>
      </c>
      <c r="O84" s="1" t="s">
        <v>141</v>
      </c>
      <c r="P84" s="1">
        <v>482264000</v>
      </c>
      <c r="Q84" s="1">
        <v>0</v>
      </c>
      <c r="R84" s="1">
        <v>2013</v>
      </c>
      <c r="S84" s="1" t="s">
        <v>32</v>
      </c>
      <c r="T84" s="1">
        <v>2</v>
      </c>
      <c r="U84" s="1" t="s">
        <v>46</v>
      </c>
      <c r="V84" s="1" t="s">
        <v>111</v>
      </c>
      <c r="W84" s="1" t="s">
        <v>142</v>
      </c>
      <c r="X84" s="1" t="s">
        <v>27</v>
      </c>
      <c r="Y84" s="16" t="s">
        <v>399</v>
      </c>
      <c r="Z84" s="16" t="s">
        <v>399</v>
      </c>
      <c r="AA84" s="16" t="s">
        <v>103</v>
      </c>
    </row>
    <row r="85" spans="1:27" ht="21" customHeight="1" x14ac:dyDescent="0.2">
      <c r="A85" s="1" t="s">
        <v>103</v>
      </c>
      <c r="B85" s="1" t="s">
        <v>53</v>
      </c>
      <c r="C85" s="1" t="s">
        <v>104</v>
      </c>
      <c r="D85" s="1" t="s">
        <v>105</v>
      </c>
      <c r="E85" s="1" t="s">
        <v>106</v>
      </c>
      <c r="F85" s="1" t="s">
        <v>107</v>
      </c>
      <c r="G85" s="1" t="s">
        <v>27</v>
      </c>
      <c r="H85" s="1" t="s">
        <v>108</v>
      </c>
      <c r="I85" s="1" t="s">
        <v>109</v>
      </c>
      <c r="J85" s="1" t="s">
        <v>110</v>
      </c>
      <c r="K85" s="1" t="s">
        <v>40</v>
      </c>
      <c r="L85" s="1" t="s">
        <v>29</v>
      </c>
      <c r="M85" s="1" t="s">
        <v>41</v>
      </c>
      <c r="N85" s="1" t="s">
        <v>551</v>
      </c>
      <c r="O85" s="1" t="s">
        <v>41</v>
      </c>
      <c r="P85" s="1">
        <v>91803200</v>
      </c>
      <c r="Q85" s="1">
        <v>0</v>
      </c>
      <c r="R85" s="1">
        <v>0</v>
      </c>
      <c r="S85" s="1" t="s">
        <v>94</v>
      </c>
      <c r="T85" s="1">
        <v>2</v>
      </c>
      <c r="U85" s="1" t="s">
        <v>46</v>
      </c>
      <c r="V85" s="1" t="s">
        <v>111</v>
      </c>
      <c r="W85" s="1" t="s">
        <v>112</v>
      </c>
      <c r="X85" s="1" t="s">
        <v>27</v>
      </c>
      <c r="Y85" s="16" t="s">
        <v>399</v>
      </c>
      <c r="Z85" s="16" t="s">
        <v>399</v>
      </c>
      <c r="AA85" s="16" t="s">
        <v>103</v>
      </c>
    </row>
    <row r="86" spans="1:27" ht="21" customHeight="1" x14ac:dyDescent="0.2">
      <c r="A86" s="1" t="s">
        <v>103</v>
      </c>
      <c r="B86" s="1" t="s">
        <v>53</v>
      </c>
      <c r="C86" s="1" t="s">
        <v>113</v>
      </c>
      <c r="D86" s="1" t="s">
        <v>114</v>
      </c>
      <c r="E86" s="1" t="s">
        <v>518</v>
      </c>
      <c r="F86" s="1" t="s">
        <v>115</v>
      </c>
      <c r="G86" s="1" t="s">
        <v>115</v>
      </c>
      <c r="H86" s="1" t="s">
        <v>116</v>
      </c>
      <c r="I86" s="1" t="s">
        <v>117</v>
      </c>
      <c r="J86" s="1" t="s">
        <v>118</v>
      </c>
      <c r="K86" s="1" t="s">
        <v>29</v>
      </c>
      <c r="L86" s="1" t="s">
        <v>40</v>
      </c>
      <c r="M86" s="1" t="s">
        <v>41</v>
      </c>
      <c r="N86" s="1" t="s">
        <v>551</v>
      </c>
      <c r="O86" s="1" t="s">
        <v>61</v>
      </c>
      <c r="P86" s="1">
        <v>0</v>
      </c>
      <c r="Q86" s="1">
        <v>0</v>
      </c>
      <c r="R86" s="1">
        <v>2006</v>
      </c>
      <c r="S86" s="1" t="s">
        <v>32</v>
      </c>
      <c r="T86" s="1">
        <v>0</v>
      </c>
      <c r="U86" s="1" t="s">
        <v>46</v>
      </c>
      <c r="V86" s="1" t="s">
        <v>119</v>
      </c>
      <c r="W86" s="1" t="s">
        <v>120</v>
      </c>
      <c r="X86" s="1" t="s">
        <v>27</v>
      </c>
      <c r="Y86" s="16" t="s">
        <v>399</v>
      </c>
      <c r="Z86" s="16" t="s">
        <v>399</v>
      </c>
      <c r="AA86" s="16" t="s">
        <v>103</v>
      </c>
    </row>
    <row r="87" spans="1:27" ht="21" customHeight="1" x14ac:dyDescent="0.2">
      <c r="A87" s="1" t="s">
        <v>103</v>
      </c>
      <c r="B87" s="1" t="s">
        <v>53</v>
      </c>
      <c r="C87" s="1" t="s">
        <v>121</v>
      </c>
      <c r="D87" s="1" t="s">
        <v>122</v>
      </c>
      <c r="E87" s="1" t="s">
        <v>522</v>
      </c>
      <c r="F87" s="1" t="s">
        <v>26</v>
      </c>
      <c r="G87" s="1" t="s">
        <v>27</v>
      </c>
      <c r="H87" s="1" t="s">
        <v>27</v>
      </c>
      <c r="I87" s="1" t="s">
        <v>123</v>
      </c>
      <c r="J87" s="1" t="s">
        <v>124</v>
      </c>
      <c r="K87" s="1" t="s">
        <v>29</v>
      </c>
      <c r="L87" s="1" t="s">
        <v>29</v>
      </c>
      <c r="M87" s="1" t="s">
        <v>41</v>
      </c>
      <c r="N87" s="25" t="s">
        <v>46</v>
      </c>
      <c r="O87" s="1" t="s">
        <v>125</v>
      </c>
      <c r="P87" s="1">
        <v>982858665</v>
      </c>
      <c r="Q87" s="1">
        <v>0</v>
      </c>
      <c r="R87" s="1">
        <v>1989</v>
      </c>
      <c r="S87" s="1" t="s">
        <v>46</v>
      </c>
      <c r="T87" s="1">
        <v>0</v>
      </c>
      <c r="U87" s="1" t="s">
        <v>46</v>
      </c>
      <c r="V87" s="1" t="s">
        <v>111</v>
      </c>
      <c r="W87" s="1" t="s">
        <v>126</v>
      </c>
      <c r="X87" s="1" t="s">
        <v>27</v>
      </c>
      <c r="Y87" s="16" t="s">
        <v>399</v>
      </c>
      <c r="Z87" s="16" t="s">
        <v>399</v>
      </c>
      <c r="AA87" s="16" t="s">
        <v>103</v>
      </c>
    </row>
    <row r="88" spans="1:27" ht="21" customHeight="1" x14ac:dyDescent="0.2">
      <c r="A88" s="1" t="s">
        <v>103</v>
      </c>
      <c r="B88" s="1" t="s">
        <v>53</v>
      </c>
      <c r="C88" s="1" t="s">
        <v>127</v>
      </c>
      <c r="D88" s="1" t="s">
        <v>128</v>
      </c>
      <c r="E88" s="1" t="s">
        <v>521</v>
      </c>
      <c r="F88" s="1" t="s">
        <v>129</v>
      </c>
      <c r="G88" s="1" t="s">
        <v>129</v>
      </c>
      <c r="H88" s="1" t="s">
        <v>130</v>
      </c>
      <c r="I88" s="1" t="s">
        <v>131</v>
      </c>
      <c r="J88" s="1" t="s">
        <v>132</v>
      </c>
      <c r="K88" s="1" t="s">
        <v>41</v>
      </c>
      <c r="L88" s="1" t="s">
        <v>40</v>
      </c>
      <c r="M88" s="1" t="s">
        <v>41</v>
      </c>
      <c r="N88" s="1" t="s">
        <v>551</v>
      </c>
      <c r="O88" s="1" t="s">
        <v>31</v>
      </c>
      <c r="P88" s="1">
        <v>0</v>
      </c>
      <c r="Q88" s="1">
        <v>0</v>
      </c>
      <c r="R88" s="1">
        <v>2019</v>
      </c>
      <c r="S88" s="1" t="s">
        <v>32</v>
      </c>
      <c r="T88" s="1">
        <v>4</v>
      </c>
      <c r="U88" s="1" t="s">
        <v>46</v>
      </c>
      <c r="V88" s="1" t="s">
        <v>111</v>
      </c>
      <c r="W88" s="1" t="s">
        <v>133</v>
      </c>
      <c r="X88" s="1" t="s">
        <v>27</v>
      </c>
      <c r="Y88" s="16" t="s">
        <v>399</v>
      </c>
      <c r="Z88" s="16" t="s">
        <v>399</v>
      </c>
      <c r="AA88" s="16" t="s">
        <v>103</v>
      </c>
    </row>
    <row r="89" spans="1:27" ht="21" customHeight="1" x14ac:dyDescent="0.2">
      <c r="A89" s="1" t="s">
        <v>103</v>
      </c>
      <c r="B89" s="1" t="s">
        <v>53</v>
      </c>
      <c r="C89" s="1" t="s">
        <v>310</v>
      </c>
      <c r="D89" s="1" t="s">
        <v>311</v>
      </c>
      <c r="E89" s="1" t="s">
        <v>152</v>
      </c>
      <c r="F89" s="1" t="s">
        <v>152</v>
      </c>
      <c r="G89" s="1" t="s">
        <v>153</v>
      </c>
      <c r="H89" s="1" t="s">
        <v>312</v>
      </c>
      <c r="I89" s="1" t="s">
        <v>313</v>
      </c>
      <c r="J89" s="1" t="s">
        <v>314</v>
      </c>
      <c r="K89" s="1" t="s">
        <v>40</v>
      </c>
      <c r="L89" s="1" t="s">
        <v>46</v>
      </c>
      <c r="M89" s="1" t="s">
        <v>41</v>
      </c>
      <c r="N89" s="1" t="s">
        <v>551</v>
      </c>
      <c r="O89" s="1" t="s">
        <v>61</v>
      </c>
      <c r="P89" s="1">
        <v>1192393000</v>
      </c>
      <c r="Q89" s="1">
        <v>0</v>
      </c>
      <c r="R89" s="1">
        <v>0</v>
      </c>
      <c r="S89" s="1" t="s">
        <v>32</v>
      </c>
      <c r="T89" s="1">
        <v>1</v>
      </c>
      <c r="U89" s="1" t="s">
        <v>46</v>
      </c>
      <c r="V89" s="1" t="s">
        <v>157</v>
      </c>
      <c r="W89" s="1" t="s">
        <v>176</v>
      </c>
      <c r="X89" s="1" t="s">
        <v>27</v>
      </c>
      <c r="Y89" s="16" t="s">
        <v>399</v>
      </c>
      <c r="Z89" s="16" t="s">
        <v>399</v>
      </c>
      <c r="AA89" s="16" t="s">
        <v>103</v>
      </c>
    </row>
    <row r="90" spans="1:27" x14ac:dyDescent="0.2">
      <c r="A90" s="1"/>
      <c r="B90" s="1"/>
      <c r="C90" s="1"/>
      <c r="D90" s="1"/>
      <c r="E90" s="1"/>
      <c r="F90" s="1"/>
      <c r="G90" s="1"/>
      <c r="H90" s="1"/>
      <c r="I90" s="1"/>
      <c r="J90" s="1"/>
      <c r="K90" s="1"/>
      <c r="L90" s="1"/>
      <c r="M90" s="1"/>
      <c r="N90" s="1"/>
      <c r="O90" s="1"/>
      <c r="P90" s="1"/>
      <c r="Q90" s="1"/>
      <c r="R90" s="1"/>
      <c r="S90" s="1"/>
      <c r="T90" s="1"/>
      <c r="U90" s="1"/>
      <c r="V90" s="1"/>
      <c r="W90" s="1"/>
      <c r="X90" s="1"/>
      <c r="Y90" s="1" t="s">
        <v>453</v>
      </c>
      <c r="Z90" s="1" t="s">
        <v>349</v>
      </c>
      <c r="AA90" s="1" t="s">
        <v>401</v>
      </c>
    </row>
    <row r="91" spans="1:27" x14ac:dyDescent="0.2">
      <c r="A91" s="1"/>
      <c r="B91" s="1"/>
      <c r="C91" s="1"/>
      <c r="D91" s="1"/>
      <c r="E91" s="1"/>
      <c r="F91" s="1"/>
      <c r="G91" s="1"/>
      <c r="H91" s="1"/>
      <c r="I91" s="1"/>
      <c r="J91" s="1"/>
      <c r="K91" s="1"/>
      <c r="L91" s="1"/>
      <c r="M91" s="1"/>
      <c r="N91" s="1"/>
      <c r="O91" s="1"/>
      <c r="P91" s="1"/>
      <c r="Q91" s="1"/>
      <c r="R91" s="1"/>
      <c r="S91" s="1"/>
      <c r="T91" s="1"/>
      <c r="U91" s="1"/>
      <c r="V91" s="1"/>
      <c r="W91" s="1"/>
      <c r="X91" s="1"/>
      <c r="Y91" s="1" t="s">
        <v>453</v>
      </c>
      <c r="Z91" s="1" t="s">
        <v>349</v>
      </c>
      <c r="AA91" s="1" t="s">
        <v>419</v>
      </c>
    </row>
    <row r="92" spans="1:27" x14ac:dyDescent="0.2">
      <c r="A92" s="1"/>
      <c r="B92" s="1"/>
      <c r="C92" s="1"/>
      <c r="D92" s="1"/>
      <c r="E92" s="1"/>
      <c r="F92" s="1"/>
      <c r="G92" s="1"/>
      <c r="H92" s="1"/>
      <c r="I92" s="1"/>
      <c r="J92" s="1"/>
      <c r="K92" s="1"/>
      <c r="L92" s="1"/>
      <c r="M92" s="1"/>
      <c r="N92" s="1"/>
      <c r="O92" s="1"/>
      <c r="P92" s="1"/>
      <c r="Q92" s="1"/>
      <c r="R92" s="1"/>
      <c r="S92" s="1"/>
      <c r="T92" s="1"/>
      <c r="U92" s="1"/>
      <c r="V92" s="1"/>
      <c r="W92" s="1"/>
      <c r="X92" s="1"/>
      <c r="Y92" s="1" t="s">
        <v>453</v>
      </c>
      <c r="Z92" s="1" t="s">
        <v>350</v>
      </c>
      <c r="AA92" s="1" t="s">
        <v>420</v>
      </c>
    </row>
    <row r="93" spans="1:27" x14ac:dyDescent="0.2">
      <c r="A93" s="1"/>
      <c r="B93" s="1"/>
      <c r="C93" s="1"/>
      <c r="D93" s="1"/>
      <c r="E93" s="1"/>
      <c r="F93" s="1"/>
      <c r="G93" s="1"/>
      <c r="H93" s="1"/>
      <c r="I93" s="1"/>
      <c r="J93" s="1"/>
      <c r="K93" s="1"/>
      <c r="L93" s="1"/>
      <c r="M93" s="1"/>
      <c r="N93" s="1"/>
      <c r="O93" s="1"/>
      <c r="P93" s="1"/>
      <c r="Q93" s="1"/>
      <c r="R93" s="1"/>
      <c r="S93" s="1"/>
      <c r="T93" s="1"/>
      <c r="U93" s="1"/>
      <c r="V93" s="1"/>
      <c r="W93" s="1"/>
      <c r="X93" s="1"/>
      <c r="Y93" s="1" t="s">
        <v>453</v>
      </c>
      <c r="Z93" s="1" t="s">
        <v>350</v>
      </c>
      <c r="AA93" s="1" t="s">
        <v>421</v>
      </c>
    </row>
    <row r="94" spans="1:27" x14ac:dyDescent="0.2">
      <c r="A94" s="1"/>
      <c r="B94" s="1"/>
      <c r="C94" s="1"/>
      <c r="D94" s="1"/>
      <c r="E94" s="1"/>
      <c r="F94" s="1"/>
      <c r="G94" s="1"/>
      <c r="H94" s="1"/>
      <c r="I94" s="1"/>
      <c r="J94" s="1"/>
      <c r="K94" s="1"/>
      <c r="L94" s="1"/>
      <c r="M94" s="1"/>
      <c r="N94" s="1"/>
      <c r="O94" s="1"/>
      <c r="P94" s="1"/>
      <c r="Q94" s="1"/>
      <c r="R94" s="1"/>
      <c r="S94" s="1"/>
      <c r="T94" s="1"/>
      <c r="U94" s="1"/>
      <c r="V94" s="1"/>
      <c r="W94" s="1"/>
      <c r="X94" s="1"/>
      <c r="Y94" s="1" t="s">
        <v>453</v>
      </c>
      <c r="Z94" s="1" t="s">
        <v>351</v>
      </c>
      <c r="AA94" s="1" t="s">
        <v>402</v>
      </c>
    </row>
    <row r="95" spans="1:27" x14ac:dyDescent="0.2">
      <c r="A95" s="1"/>
      <c r="B95" s="1"/>
      <c r="C95" s="1"/>
      <c r="D95" s="1"/>
      <c r="E95" s="1"/>
      <c r="F95" s="1"/>
      <c r="G95" s="1"/>
      <c r="H95" s="1"/>
      <c r="I95" s="1"/>
      <c r="J95" s="1"/>
      <c r="K95" s="1"/>
      <c r="L95" s="1"/>
      <c r="M95" s="1"/>
      <c r="N95" s="1"/>
      <c r="O95" s="1"/>
      <c r="P95" s="1"/>
      <c r="Q95" s="1"/>
      <c r="R95" s="1"/>
      <c r="S95" s="1"/>
      <c r="T95" s="1"/>
      <c r="U95" s="1"/>
      <c r="V95" s="1"/>
      <c r="W95" s="1"/>
      <c r="X95" s="1"/>
      <c r="Y95" s="1" t="s">
        <v>453</v>
      </c>
      <c r="Z95" s="1" t="s">
        <v>352</v>
      </c>
      <c r="AA95" s="1" t="s">
        <v>403</v>
      </c>
    </row>
    <row r="96" spans="1:27" ht="51" x14ac:dyDescent="0.2">
      <c r="A96" s="3"/>
      <c r="B96" s="3"/>
      <c r="C96" s="3"/>
      <c r="D96" s="3"/>
      <c r="E96" s="3"/>
      <c r="F96" s="3"/>
      <c r="G96" s="3"/>
      <c r="H96" s="3"/>
      <c r="I96" s="3"/>
      <c r="J96" s="3"/>
      <c r="K96" s="3"/>
      <c r="L96" s="3"/>
      <c r="M96" s="3"/>
      <c r="N96" s="3"/>
      <c r="O96" s="3"/>
      <c r="P96" s="3"/>
      <c r="Q96" s="3"/>
      <c r="R96" s="3"/>
      <c r="S96" s="3"/>
      <c r="T96" s="3"/>
      <c r="U96" s="3"/>
      <c r="V96" s="3"/>
      <c r="W96" s="3"/>
      <c r="X96" s="3"/>
      <c r="Y96" s="3" t="s">
        <v>453</v>
      </c>
      <c r="Z96" s="3" t="s">
        <v>357</v>
      </c>
      <c r="AA96" s="3" t="s">
        <v>404</v>
      </c>
    </row>
    <row r="97" spans="1:27" x14ac:dyDescent="0.2">
      <c r="A97" s="1"/>
      <c r="B97" s="1"/>
      <c r="C97" s="1"/>
      <c r="D97" s="1"/>
      <c r="E97" s="1"/>
      <c r="F97" s="1"/>
      <c r="G97" s="1"/>
      <c r="H97" s="1"/>
      <c r="I97" s="1"/>
      <c r="J97" s="1"/>
      <c r="K97" s="1"/>
      <c r="L97" s="1"/>
      <c r="M97" s="1"/>
      <c r="N97" s="1"/>
      <c r="O97" s="1"/>
      <c r="P97" s="1"/>
      <c r="Q97" s="1"/>
      <c r="R97" s="1"/>
      <c r="S97" s="1"/>
      <c r="T97" s="1"/>
      <c r="U97" s="1"/>
      <c r="V97" s="1"/>
      <c r="W97" s="1"/>
      <c r="X97" s="1"/>
      <c r="Y97" s="1" t="s">
        <v>453</v>
      </c>
      <c r="Z97" s="1" t="s">
        <v>353</v>
      </c>
      <c r="AA97" s="1" t="s">
        <v>406</v>
      </c>
    </row>
    <row r="98" spans="1:27" ht="25.5" x14ac:dyDescent="0.2">
      <c r="A98" s="1"/>
      <c r="B98" s="1"/>
      <c r="C98" s="1"/>
      <c r="D98" s="1"/>
      <c r="E98" s="1"/>
      <c r="F98" s="1"/>
      <c r="G98" s="1"/>
      <c r="H98" s="1"/>
      <c r="I98" s="1"/>
      <c r="J98" s="1"/>
      <c r="K98" s="1"/>
      <c r="L98" s="1"/>
      <c r="M98" s="1"/>
      <c r="N98" s="1"/>
      <c r="O98" s="1"/>
      <c r="P98" s="1"/>
      <c r="Q98" s="1"/>
      <c r="R98" s="1"/>
      <c r="S98" s="1"/>
      <c r="T98" s="1"/>
      <c r="U98" s="1"/>
      <c r="V98" s="1"/>
      <c r="W98" s="1"/>
      <c r="X98" s="1"/>
      <c r="Y98" s="1" t="s">
        <v>453</v>
      </c>
      <c r="Z98" s="1" t="s">
        <v>359</v>
      </c>
      <c r="AA98" s="1" t="s">
        <v>407</v>
      </c>
    </row>
    <row r="99" spans="1:27" ht="38.25" x14ac:dyDescent="0.2">
      <c r="A99" s="1"/>
      <c r="B99" s="1"/>
      <c r="C99" s="1"/>
      <c r="D99" s="1"/>
      <c r="E99" s="1"/>
      <c r="F99" s="1"/>
      <c r="G99" s="1"/>
      <c r="H99" s="1"/>
      <c r="I99" s="1"/>
      <c r="J99" s="1"/>
      <c r="K99" s="1"/>
      <c r="L99" s="1"/>
      <c r="M99" s="1"/>
      <c r="N99" s="1"/>
      <c r="O99" s="1"/>
      <c r="P99" s="1"/>
      <c r="Q99" s="1"/>
      <c r="R99" s="1"/>
      <c r="S99" s="1"/>
      <c r="T99" s="1"/>
      <c r="U99" s="1"/>
      <c r="V99" s="1"/>
      <c r="W99" s="1"/>
      <c r="X99" s="1"/>
      <c r="Y99" s="1" t="s">
        <v>453</v>
      </c>
      <c r="Z99" s="1" t="s">
        <v>360</v>
      </c>
      <c r="AA99" s="1" t="s">
        <v>408</v>
      </c>
    </row>
    <row r="100" spans="1:27"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t="s">
        <v>453</v>
      </c>
      <c r="Z100" s="1" t="s">
        <v>354</v>
      </c>
      <c r="AA100" s="1" t="s">
        <v>409</v>
      </c>
    </row>
    <row r="101" spans="1:27"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t="s">
        <v>453</v>
      </c>
      <c r="Z101" s="1" t="s">
        <v>355</v>
      </c>
      <c r="AA101" s="1" t="s">
        <v>410</v>
      </c>
    </row>
    <row r="102" spans="1:27"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t="s">
        <v>453</v>
      </c>
      <c r="Z102" s="1" t="s">
        <v>356</v>
      </c>
      <c r="AA102" s="1" t="s">
        <v>432</v>
      </c>
    </row>
    <row r="103" spans="1:27"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t="s">
        <v>453</v>
      </c>
      <c r="Z103" s="1" t="s">
        <v>361</v>
      </c>
      <c r="AA103" s="1" t="s">
        <v>410</v>
      </c>
    </row>
    <row r="104" spans="1:27" ht="38.25"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t="s">
        <v>453</v>
      </c>
      <c r="Z104" s="3" t="s">
        <v>362</v>
      </c>
      <c r="AA104" s="3" t="s">
        <v>411</v>
      </c>
    </row>
    <row r="105" spans="1:27"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t="s">
        <v>453</v>
      </c>
      <c r="Z105" s="1" t="s">
        <v>363</v>
      </c>
      <c r="AA105" s="1" t="s">
        <v>412</v>
      </c>
    </row>
    <row r="106" spans="1:27" ht="25.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t="s">
        <v>454</v>
      </c>
      <c r="Z106" s="1" t="s">
        <v>350</v>
      </c>
      <c r="AA106" s="1" t="s">
        <v>423</v>
      </c>
    </row>
    <row r="107" spans="1:27" ht="25.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t="s">
        <v>454</v>
      </c>
      <c r="Z107" s="1" t="s">
        <v>351</v>
      </c>
      <c r="AA107" s="1" t="s">
        <v>433</v>
      </c>
    </row>
    <row r="108" spans="1:27" ht="25.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t="s">
        <v>454</v>
      </c>
      <c r="Z108" s="1" t="s">
        <v>351</v>
      </c>
      <c r="AA108" s="1" t="s">
        <v>424</v>
      </c>
    </row>
    <row r="109" spans="1:27" ht="25.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t="s">
        <v>454</v>
      </c>
      <c r="Z109" s="1" t="s">
        <v>351</v>
      </c>
      <c r="AA109" s="1" t="s">
        <v>413</v>
      </c>
    </row>
    <row r="110" spans="1:27" ht="5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t="s">
        <v>454</v>
      </c>
      <c r="Z110" s="1" t="s">
        <v>357</v>
      </c>
      <c r="AA110" s="1" t="s">
        <v>434</v>
      </c>
    </row>
    <row r="111" spans="1:27" ht="5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t="s">
        <v>454</v>
      </c>
      <c r="Z111" s="1" t="s">
        <v>357</v>
      </c>
      <c r="AA111" s="1" t="s">
        <v>425</v>
      </c>
    </row>
    <row r="112" spans="1:27" ht="5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t="s">
        <v>454</v>
      </c>
      <c r="Z112" s="1" t="s">
        <v>357</v>
      </c>
      <c r="AA112" s="1" t="s">
        <v>435</v>
      </c>
    </row>
    <row r="113" spans="1:27" ht="25.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t="s">
        <v>454</v>
      </c>
      <c r="Z113" s="1" t="s">
        <v>358</v>
      </c>
      <c r="AA113" s="1" t="s">
        <v>436</v>
      </c>
    </row>
    <row r="114" spans="1:27" ht="25.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t="s">
        <v>454</v>
      </c>
      <c r="Z114" s="1" t="s">
        <v>358</v>
      </c>
      <c r="AA114" s="1" t="s">
        <v>414</v>
      </c>
    </row>
    <row r="115" spans="1:27" ht="25.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t="s">
        <v>454</v>
      </c>
      <c r="Z115" s="1" t="s">
        <v>353</v>
      </c>
      <c r="AA115" s="1" t="s">
        <v>426</v>
      </c>
    </row>
    <row r="116" spans="1:27" ht="25.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t="s">
        <v>454</v>
      </c>
      <c r="Z116" s="1" t="s">
        <v>353</v>
      </c>
      <c r="AA116" s="1" t="s">
        <v>437</v>
      </c>
    </row>
    <row r="117" spans="1:27" ht="25.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t="s">
        <v>454</v>
      </c>
      <c r="Z117" s="1" t="s">
        <v>353</v>
      </c>
      <c r="AA117" s="1" t="s">
        <v>438</v>
      </c>
    </row>
    <row r="118" spans="1:27" ht="25.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t="s">
        <v>454</v>
      </c>
      <c r="Z118" s="1" t="s">
        <v>353</v>
      </c>
      <c r="AA118" s="1" t="s">
        <v>415</v>
      </c>
    </row>
    <row r="119" spans="1:27" ht="25.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t="s">
        <v>454</v>
      </c>
      <c r="Z119" s="1" t="s">
        <v>353</v>
      </c>
      <c r="AA119" s="1" t="s">
        <v>427</v>
      </c>
    </row>
    <row r="120" spans="1:27" ht="25.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t="s">
        <v>454</v>
      </c>
      <c r="Z120" s="1" t="s">
        <v>359</v>
      </c>
      <c r="AA120" s="1" t="s">
        <v>439</v>
      </c>
    </row>
    <row r="121" spans="1:27" ht="38.2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t="s">
        <v>454</v>
      </c>
      <c r="Z121" s="1" t="s">
        <v>360</v>
      </c>
      <c r="AA121" s="1" t="s">
        <v>428</v>
      </c>
    </row>
    <row r="122" spans="1:27" ht="38.2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t="s">
        <v>454</v>
      </c>
      <c r="Z122" s="1" t="s">
        <v>360</v>
      </c>
      <c r="AA122" s="1" t="s">
        <v>429</v>
      </c>
    </row>
    <row r="123" spans="1:27" ht="38.2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t="s">
        <v>454</v>
      </c>
      <c r="Z123" s="1" t="s">
        <v>360</v>
      </c>
      <c r="AA123" s="1" t="s">
        <v>440</v>
      </c>
    </row>
    <row r="124" spans="1:27" ht="38.2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t="s">
        <v>454</v>
      </c>
      <c r="Z124" s="1" t="s">
        <v>360</v>
      </c>
      <c r="AA124" s="1" t="s">
        <v>416</v>
      </c>
    </row>
    <row r="125" spans="1:27" ht="38.2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t="s">
        <v>454</v>
      </c>
      <c r="Z125" s="1" t="s">
        <v>360</v>
      </c>
      <c r="AA125" s="1" t="s">
        <v>417</v>
      </c>
    </row>
    <row r="126" spans="1:27" ht="38.2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t="s">
        <v>454</v>
      </c>
      <c r="Z126" s="1" t="s">
        <v>360</v>
      </c>
      <c r="AA126" s="1" t="s">
        <v>418</v>
      </c>
    </row>
    <row r="127" spans="1:27" ht="25.5"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t="s">
        <v>454</v>
      </c>
      <c r="Z127" s="3" t="s">
        <v>354</v>
      </c>
      <c r="AA127" s="3" t="s">
        <v>441</v>
      </c>
    </row>
    <row r="128" spans="1:27" ht="25.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t="s">
        <v>454</v>
      </c>
      <c r="Z128" s="1" t="s">
        <v>354</v>
      </c>
      <c r="AA128" s="1" t="s">
        <v>443</v>
      </c>
    </row>
    <row r="129" spans="1:27" ht="25.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t="s">
        <v>454</v>
      </c>
      <c r="Z129" s="1" t="s">
        <v>355</v>
      </c>
      <c r="AA129" s="1" t="s">
        <v>430</v>
      </c>
    </row>
    <row r="130" spans="1:27" ht="25.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t="s">
        <v>454</v>
      </c>
      <c r="Z130" s="1" t="s">
        <v>355</v>
      </c>
      <c r="AA130" s="1" t="s">
        <v>431</v>
      </c>
    </row>
    <row r="131" spans="1:27" ht="25.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t="s">
        <v>454</v>
      </c>
      <c r="Z131" s="1" t="s">
        <v>355</v>
      </c>
      <c r="AA131" s="1" t="s">
        <v>444</v>
      </c>
    </row>
    <row r="132" spans="1:27" ht="25.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t="s">
        <v>454</v>
      </c>
      <c r="Z132" s="1" t="s">
        <v>355</v>
      </c>
      <c r="AA132" s="1" t="s">
        <v>445</v>
      </c>
    </row>
    <row r="133" spans="1:27" ht="25.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t="s">
        <v>454</v>
      </c>
      <c r="Z133" s="1" t="s">
        <v>355</v>
      </c>
      <c r="AA133" s="1" t="s">
        <v>446</v>
      </c>
    </row>
    <row r="134" spans="1:27" ht="25.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t="s">
        <v>454</v>
      </c>
      <c r="Z134" s="1" t="s">
        <v>356</v>
      </c>
      <c r="AA134" s="1" t="s">
        <v>447</v>
      </c>
    </row>
    <row r="135" spans="1:27" ht="25.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t="s">
        <v>454</v>
      </c>
      <c r="Z135" s="1" t="s">
        <v>356</v>
      </c>
      <c r="AA135" s="1" t="s">
        <v>448</v>
      </c>
    </row>
    <row r="136" spans="1:27" ht="25.5"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t="s">
        <v>454</v>
      </c>
      <c r="Z136" s="3" t="s">
        <v>356</v>
      </c>
      <c r="AA136" s="3" t="s">
        <v>449</v>
      </c>
    </row>
    <row r="137" spans="1:27" ht="25.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t="s">
        <v>454</v>
      </c>
      <c r="Z137" s="1" t="s">
        <v>356</v>
      </c>
      <c r="AA137" s="1" t="s">
        <v>451</v>
      </c>
    </row>
    <row r="138" spans="1:27" ht="25.5"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t="s">
        <v>454</v>
      </c>
      <c r="Z138" s="3" t="s">
        <v>356</v>
      </c>
      <c r="AA138" s="3" t="s">
        <v>452</v>
      </c>
    </row>
  </sheetData>
  <sheetProtection algorithmName="SHA-512" hashValue="Z+mI7R3gJDC1vGUZH1GzMCus+nXcS3SupF49XZEvJAzA0VZqyTQv7A89Iqd76n7ZOwoTRuoFwB6QRdJhTFHUzw==" saltValue="4OzekhinAPjPngXx22kdOA==" spinCount="100000" sheet="1" objects="1" scenarios="1"/>
  <pageMargins left="0.75" right="0.75" top="1" bottom="1" header="0.5" footer="0.5"/>
  <pageSetup orientation="portrait" horizontalDpi="300" verticalDpi="300"/>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143"/>
  <sheetViews>
    <sheetView topLeftCell="A109" workbookViewId="0"/>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bestFit="1" customWidth="1"/>
    <col min="7" max="7" width="20.140625" bestFit="1" customWidth="1"/>
  </cols>
  <sheetData>
    <row r="1" spans="1:6" ht="60" x14ac:dyDescent="0.8">
      <c r="A1" s="33" t="s">
        <v>527</v>
      </c>
    </row>
    <row r="3" spans="1:6" ht="26.25" x14ac:dyDescent="0.4">
      <c r="B3" s="24" t="s">
        <v>508</v>
      </c>
    </row>
    <row r="13" spans="1:6" ht="26.25" x14ac:dyDescent="0.4">
      <c r="B13" s="24" t="s">
        <v>1</v>
      </c>
    </row>
    <row r="14" spans="1:6" x14ac:dyDescent="0.2">
      <c r="B14" s="21" t="s">
        <v>502</v>
      </c>
      <c r="C14" t="s">
        <v>504</v>
      </c>
    </row>
    <row r="15" spans="1:6" x14ac:dyDescent="0.2">
      <c r="B15" s="22" t="s">
        <v>25</v>
      </c>
      <c r="C15" s="20">
        <v>12</v>
      </c>
      <c r="D15" s="14" t="s">
        <v>466</v>
      </c>
      <c r="E15" s="14">
        <f>GETPIVOTDATA("[Measures].[Recuento de Nombre_Entidad]",$B$14,"[BD].[Estado]","[BD].[Estado].&amp;["&amp;D15&amp;"]")</f>
        <v>1</v>
      </c>
      <c r="F15" s="14">
        <f>SUMIF(B15:B17,"Finalizado",C15:C17)</f>
        <v>1</v>
      </c>
    </row>
    <row r="16" spans="1:6" x14ac:dyDescent="0.2">
      <c r="B16" s="22" t="s">
        <v>466</v>
      </c>
      <c r="C16" s="20">
        <v>1</v>
      </c>
      <c r="D16" s="14" t="s">
        <v>25</v>
      </c>
      <c r="E16" s="14">
        <f>GETPIVOTDATA("[Measures].[Recuento de Nombre_Entidad]",$B$14,"[BD].[Estado]","[BD].[Estado].&amp;["&amp;D16&amp;"]")</f>
        <v>12</v>
      </c>
      <c r="F16" s="14">
        <f>SUMIF(B15:B17,"Edición",C15:C17)</f>
        <v>12</v>
      </c>
    </row>
    <row r="17" spans="2:6" x14ac:dyDescent="0.2">
      <c r="B17" s="22" t="s">
        <v>53</v>
      </c>
      <c r="C17" s="20">
        <v>75</v>
      </c>
      <c r="D17" s="14" t="s">
        <v>53</v>
      </c>
      <c r="E17" s="14">
        <f>GETPIVOTDATA("[Measures].[Recuento de Nombre_Entidad]",$B$14,"[BD].[Estado]","[BD].[Estado].&amp;["&amp;D17&amp;"]")</f>
        <v>75</v>
      </c>
      <c r="F17" s="14">
        <f>SUMIF(B15:B17,"Inicial",C15:C17)</f>
        <v>75</v>
      </c>
    </row>
    <row r="18" spans="2:6" x14ac:dyDescent="0.2">
      <c r="B18" s="22" t="s">
        <v>503</v>
      </c>
      <c r="C18" s="20">
        <v>88</v>
      </c>
      <c r="D18" s="26" t="s">
        <v>503</v>
      </c>
      <c r="E18" s="14">
        <f>SUM(E15:E17)</f>
        <v>88</v>
      </c>
      <c r="F18" s="32">
        <f>SUM(F15:F17)</f>
        <v>88</v>
      </c>
    </row>
    <row r="22" spans="2:6" ht="26.25" x14ac:dyDescent="0.4">
      <c r="B22" s="24" t="s">
        <v>505</v>
      </c>
    </row>
    <row r="23" spans="2:6" x14ac:dyDescent="0.2">
      <c r="B23" s="21" t="s">
        <v>502</v>
      </c>
      <c r="C23" t="s">
        <v>506</v>
      </c>
    </row>
    <row r="24" spans="2:6" x14ac:dyDescent="0.2">
      <c r="B24" s="22" t="s">
        <v>552</v>
      </c>
      <c r="C24" s="20">
        <v>1</v>
      </c>
      <c r="D24" t="s">
        <v>552</v>
      </c>
      <c r="E24">
        <f>GETPIVOTDATA("[Measures].[Recuento de Estado]",$B$24,"[BD].[Grupo_uso_(NSR)]","[BD].[Grupo_uso_(NSR)].&amp;["&amp;D24&amp;"]")</f>
        <v>1</v>
      </c>
    </row>
    <row r="25" spans="2:6" x14ac:dyDescent="0.2">
      <c r="B25" s="22" t="s">
        <v>553</v>
      </c>
      <c r="C25" s="20">
        <v>1</v>
      </c>
      <c r="D25" t="s">
        <v>553</v>
      </c>
      <c r="E25">
        <f>GETPIVOTDATA("[Measures].[Recuento de Estado]",$B$24,"[BD].[Grupo_uso_(NSR)]","[BD].[Grupo_uso_(NSR)].&amp;["&amp;D25&amp;"]")</f>
        <v>1</v>
      </c>
    </row>
    <row r="26" spans="2:6" x14ac:dyDescent="0.2">
      <c r="B26" s="22" t="s">
        <v>551</v>
      </c>
      <c r="C26" s="20">
        <v>27</v>
      </c>
      <c r="D26" t="s">
        <v>551</v>
      </c>
      <c r="E26">
        <f>GETPIVOTDATA("[Measures].[Recuento de Estado]",$B$24,"[BD].[Grupo_uso_(NSR)]","[BD].[Grupo_uso_(NSR)].&amp;["&amp;D26&amp;"]")</f>
        <v>27</v>
      </c>
    </row>
    <row r="27" spans="2:6" x14ac:dyDescent="0.2">
      <c r="B27" s="22" t="s">
        <v>46</v>
      </c>
      <c r="C27" s="20">
        <v>59</v>
      </c>
      <c r="D27" t="s">
        <v>554</v>
      </c>
      <c r="E27" t="e">
        <f>GETPIVOTDATA("[Measures].[Recuento de Estado]",$B$24,"[BD].[Grupo_uso_(NSR)]","[BD].[Grupo_uso_(NSR)].&amp;["&amp;D27&amp;"]")</f>
        <v>#REF!</v>
      </c>
    </row>
    <row r="28" spans="2:6" x14ac:dyDescent="0.2">
      <c r="B28" s="22" t="s">
        <v>503</v>
      </c>
      <c r="C28" s="20">
        <v>88</v>
      </c>
      <c r="D28" t="s">
        <v>46</v>
      </c>
      <c r="E28">
        <f>GETPIVOTDATA("[Measures].[Recuento de Estado]",$B$24,"[BD].[Grupo_uso_(NSR)]","[BD].[Grupo_uso_(NSR)].&amp;["&amp;D28&amp;"]")</f>
        <v>59</v>
      </c>
    </row>
    <row r="32" spans="2:6" ht="26.25" x14ac:dyDescent="0.4">
      <c r="B32" s="24" t="s">
        <v>556</v>
      </c>
    </row>
    <row r="33" spans="2:10" x14ac:dyDescent="0.2">
      <c r="B33" s="21" t="s">
        <v>506</v>
      </c>
      <c r="C33" s="21" t="s">
        <v>507</v>
      </c>
    </row>
    <row r="34" spans="2:10" x14ac:dyDescent="0.2">
      <c r="B34" s="21" t="s">
        <v>502</v>
      </c>
      <c r="C34" t="s">
        <v>25</v>
      </c>
      <c r="D34" t="s">
        <v>466</v>
      </c>
      <c r="E34" t="s">
        <v>53</v>
      </c>
      <c r="F34" t="s">
        <v>503</v>
      </c>
      <c r="G34" s="14"/>
      <c r="H34" s="14" t="s">
        <v>466</v>
      </c>
      <c r="I34" s="14" t="s">
        <v>25</v>
      </c>
      <c r="J34" s="14" t="s">
        <v>53</v>
      </c>
    </row>
    <row r="35" spans="2:10" x14ac:dyDescent="0.2">
      <c r="B35" s="22" t="s">
        <v>46</v>
      </c>
      <c r="C35" s="20">
        <v>3</v>
      </c>
      <c r="D35" s="20">
        <v>1</v>
      </c>
      <c r="E35" s="20">
        <v>45</v>
      </c>
      <c r="F35" s="20">
        <v>49</v>
      </c>
      <c r="G35" s="14" t="s">
        <v>152</v>
      </c>
      <c r="H35" s="14">
        <f>GETPIVOTDATA("[Measures].[Recuento de Estado]",$B$33,"[BD].[Localidad]","[BD].[Localidad].&amp;["&amp;G35&amp;"]","[BD].[Estado]","[BD].[Estado].&amp;[Finalizado]")</f>
        <v>0</v>
      </c>
      <c r="I35" s="14">
        <f>GETPIVOTDATA("[Measures].[Recuento de Estado]",$B$33,"[BD].[Localidad]","[BD].[Localidad].&amp;["&amp;G35&amp;"]","[BD].[Estado]","[BD].[Estado].&amp;[Edición]")</f>
        <v>1</v>
      </c>
      <c r="J35" s="14">
        <f>GETPIVOTDATA("[Measures].[Recuento de Estado]",$B$33,"[BD].[Localidad]","[BD].[Localidad].&amp;["&amp;G35&amp;"]","[BD].[Estado]","[BD].[Estado].&amp;[Inicial]")</f>
        <v>6</v>
      </c>
    </row>
    <row r="36" spans="2:10" x14ac:dyDescent="0.2">
      <c r="B36" s="22" t="s">
        <v>518</v>
      </c>
      <c r="C36" s="20">
        <v>1</v>
      </c>
      <c r="D36" s="20"/>
      <c r="E36" s="20">
        <v>2</v>
      </c>
      <c r="F36" s="20">
        <v>3</v>
      </c>
      <c r="G36" s="14" t="s">
        <v>548</v>
      </c>
      <c r="H36" s="14" t="e">
        <f t="shared" ref="H36:H42" si="0">GETPIVOTDATA("[Measures].[Recuento de Estado]",$B$33,"[BD].[Localidad]","[BD].[Localidad].&amp;["&amp;G36&amp;"]","[BD].[Estado]","[BD].[Estado].&amp;[Finalizado]")</f>
        <v>#REF!</v>
      </c>
      <c r="I36" s="14" t="e">
        <f t="shared" ref="I36:I42" si="1">GETPIVOTDATA("[Measures].[Recuento de Estado]",$B$33,"[BD].[Localidad]","[BD].[Localidad].&amp;["&amp;G36&amp;"]","[BD].[Estado]","[BD].[Estado].&amp;[Edición]")</f>
        <v>#REF!</v>
      </c>
      <c r="J36" s="14" t="e">
        <f t="shared" ref="J36:J42" si="2">GETPIVOTDATA("[Measures].[Recuento de Estado]",$B$33,"[BD].[Localidad]","[BD].[Localidad].&amp;["&amp;G36&amp;"]","[BD].[Estado]","[BD].[Estado].&amp;[Inicial]")</f>
        <v>#REF!</v>
      </c>
    </row>
    <row r="37" spans="2:10" x14ac:dyDescent="0.2">
      <c r="B37" s="22" t="s">
        <v>515</v>
      </c>
      <c r="C37" s="20"/>
      <c r="D37" s="20"/>
      <c r="E37" s="20">
        <v>1</v>
      </c>
      <c r="F37" s="20">
        <v>1</v>
      </c>
      <c r="G37" s="14" t="s">
        <v>523</v>
      </c>
      <c r="H37" s="14">
        <f t="shared" si="0"/>
        <v>0</v>
      </c>
      <c r="I37" s="14">
        <f t="shared" si="1"/>
        <v>0</v>
      </c>
      <c r="J37" s="14">
        <f t="shared" si="2"/>
        <v>1</v>
      </c>
    </row>
    <row r="38" spans="2:10" x14ac:dyDescent="0.2">
      <c r="B38" s="22" t="s">
        <v>136</v>
      </c>
      <c r="C38" s="20"/>
      <c r="D38" s="20"/>
      <c r="E38" s="20">
        <v>2</v>
      </c>
      <c r="F38" s="20">
        <v>2</v>
      </c>
      <c r="G38" s="14" t="s">
        <v>524</v>
      </c>
      <c r="H38" s="14">
        <f t="shared" si="0"/>
        <v>0</v>
      </c>
      <c r="I38" s="14">
        <f t="shared" si="1"/>
        <v>0</v>
      </c>
      <c r="J38" s="14">
        <f t="shared" si="2"/>
        <v>1</v>
      </c>
    </row>
    <row r="39" spans="2:10" x14ac:dyDescent="0.2">
      <c r="B39" s="22" t="s">
        <v>521</v>
      </c>
      <c r="C39" s="20"/>
      <c r="D39" s="20"/>
      <c r="E39" s="20">
        <v>1</v>
      </c>
      <c r="F39" s="20">
        <v>1</v>
      </c>
      <c r="G39" s="14" t="s">
        <v>525</v>
      </c>
      <c r="H39" s="14">
        <f t="shared" si="0"/>
        <v>0</v>
      </c>
      <c r="I39" s="14">
        <f t="shared" si="1"/>
        <v>0</v>
      </c>
      <c r="J39" s="14">
        <f t="shared" si="2"/>
        <v>3</v>
      </c>
    </row>
    <row r="40" spans="2:10" x14ac:dyDescent="0.2">
      <c r="B40" s="22" t="s">
        <v>514</v>
      </c>
      <c r="C40" s="20">
        <v>1</v>
      </c>
      <c r="D40" s="20"/>
      <c r="E40" s="20">
        <v>1</v>
      </c>
      <c r="F40" s="20">
        <v>2</v>
      </c>
      <c r="G40" s="14" t="s">
        <v>526</v>
      </c>
      <c r="H40" s="14">
        <f t="shared" si="0"/>
        <v>0</v>
      </c>
      <c r="I40" s="14">
        <f t="shared" si="1"/>
        <v>3</v>
      </c>
      <c r="J40" s="14">
        <f t="shared" si="2"/>
        <v>1</v>
      </c>
    </row>
    <row r="41" spans="2:10" x14ac:dyDescent="0.2">
      <c r="B41" s="22" t="s">
        <v>66</v>
      </c>
      <c r="C41" s="20">
        <v>2</v>
      </c>
      <c r="D41" s="20"/>
      <c r="E41" s="20">
        <v>1</v>
      </c>
      <c r="F41" s="20">
        <v>3</v>
      </c>
      <c r="G41" s="14" t="s">
        <v>136</v>
      </c>
      <c r="H41" s="14">
        <f t="shared" si="0"/>
        <v>0</v>
      </c>
      <c r="I41" s="14">
        <f t="shared" si="1"/>
        <v>0</v>
      </c>
      <c r="J41" s="14">
        <f t="shared" si="2"/>
        <v>2</v>
      </c>
    </row>
    <row r="42" spans="2:10" x14ac:dyDescent="0.2">
      <c r="B42" s="22" t="s">
        <v>517</v>
      </c>
      <c r="C42" s="20">
        <v>1</v>
      </c>
      <c r="D42" s="20"/>
      <c r="E42" s="20"/>
      <c r="F42" s="20">
        <v>1</v>
      </c>
      <c r="G42" s="14" t="s">
        <v>549</v>
      </c>
      <c r="H42" s="14" t="e">
        <f t="shared" si="0"/>
        <v>#REF!</v>
      </c>
      <c r="I42" s="14" t="e">
        <f t="shared" si="1"/>
        <v>#REF!</v>
      </c>
      <c r="J42" s="14" t="e">
        <f t="shared" si="2"/>
        <v>#REF!</v>
      </c>
    </row>
    <row r="43" spans="2:10" x14ac:dyDescent="0.2">
      <c r="B43" s="22" t="s">
        <v>519</v>
      </c>
      <c r="C43" s="20"/>
      <c r="D43" s="20"/>
      <c r="E43" s="20">
        <v>1</v>
      </c>
      <c r="F43" s="20">
        <v>1</v>
      </c>
      <c r="G43" s="14" t="s">
        <v>66</v>
      </c>
      <c r="H43" s="14">
        <f t="shared" ref="H43:H52" si="3">GETPIVOTDATA("[Measures].[Recuento de Estado]",$B$33,"[BD].[Localidad]","[BD].[Localidad].&amp;["&amp;G43&amp;"]","[BD].[Estado]","[BD].[Estado].&amp;[Finalizado]")</f>
        <v>0</v>
      </c>
      <c r="I43" s="14">
        <f t="shared" ref="I43:I52" si="4">GETPIVOTDATA("[Measures].[Recuento de Estado]",$B$33,"[BD].[Localidad]","[BD].[Localidad].&amp;["&amp;G43&amp;"]","[BD].[Estado]","[BD].[Estado].&amp;[Edición]")</f>
        <v>2</v>
      </c>
      <c r="J43" s="14">
        <f t="shared" ref="J43:J52" si="5">GETPIVOTDATA("[Measures].[Recuento de Estado]",$B$33,"[BD].[Localidad]","[BD].[Localidad].&amp;["&amp;G43&amp;"]","[BD].[Estado]","[BD].[Estado].&amp;[Inicial]")</f>
        <v>1</v>
      </c>
    </row>
    <row r="44" spans="2:10" x14ac:dyDescent="0.2">
      <c r="B44" s="22" t="s">
        <v>520</v>
      </c>
      <c r="C44" s="20"/>
      <c r="D44" s="20"/>
      <c r="E44" s="20">
        <v>1</v>
      </c>
      <c r="F44" s="20">
        <v>1</v>
      </c>
      <c r="G44" s="14" t="s">
        <v>514</v>
      </c>
      <c r="H44" s="14">
        <f t="shared" si="3"/>
        <v>0</v>
      </c>
      <c r="I44" s="14">
        <f t="shared" si="4"/>
        <v>1</v>
      </c>
      <c r="J44" s="14">
        <f t="shared" si="5"/>
        <v>1</v>
      </c>
    </row>
    <row r="45" spans="2:10" x14ac:dyDescent="0.2">
      <c r="B45" s="22" t="s">
        <v>524</v>
      </c>
      <c r="C45" s="20"/>
      <c r="D45" s="20"/>
      <c r="E45" s="20">
        <v>1</v>
      </c>
      <c r="F45" s="20">
        <v>1</v>
      </c>
      <c r="G45" s="14" t="s">
        <v>106</v>
      </c>
      <c r="H45" s="14">
        <f t="shared" si="3"/>
        <v>0</v>
      </c>
      <c r="I45" s="14">
        <f t="shared" si="4"/>
        <v>0</v>
      </c>
      <c r="J45" s="14">
        <f t="shared" si="5"/>
        <v>5</v>
      </c>
    </row>
    <row r="46" spans="2:10" x14ac:dyDescent="0.2">
      <c r="B46" s="22" t="s">
        <v>523</v>
      </c>
      <c r="C46" s="20"/>
      <c r="D46" s="20"/>
      <c r="E46" s="20">
        <v>1</v>
      </c>
      <c r="F46" s="20">
        <v>1</v>
      </c>
      <c r="G46" s="14" t="s">
        <v>515</v>
      </c>
      <c r="H46" s="14">
        <f t="shared" si="3"/>
        <v>0</v>
      </c>
      <c r="I46" s="14">
        <f t="shared" si="4"/>
        <v>0</v>
      </c>
      <c r="J46" s="14">
        <f t="shared" si="5"/>
        <v>1</v>
      </c>
    </row>
    <row r="47" spans="2:10" x14ac:dyDescent="0.2">
      <c r="B47" s="22" t="s">
        <v>106</v>
      </c>
      <c r="C47" s="20"/>
      <c r="D47" s="20"/>
      <c r="E47" s="20">
        <v>5</v>
      </c>
      <c r="F47" s="20">
        <v>5</v>
      </c>
      <c r="G47" s="14" t="s">
        <v>516</v>
      </c>
      <c r="H47" s="14">
        <f t="shared" si="3"/>
        <v>0</v>
      </c>
      <c r="I47" s="14">
        <f t="shared" si="4"/>
        <v>0</v>
      </c>
      <c r="J47" s="14">
        <f t="shared" si="5"/>
        <v>1</v>
      </c>
    </row>
    <row r="48" spans="2:10" x14ac:dyDescent="0.2">
      <c r="B48" s="22" t="s">
        <v>522</v>
      </c>
      <c r="C48" s="20"/>
      <c r="D48" s="20"/>
      <c r="E48" s="20">
        <v>2</v>
      </c>
      <c r="F48" s="20">
        <v>2</v>
      </c>
      <c r="G48" s="14" t="s">
        <v>517</v>
      </c>
      <c r="H48" s="14">
        <f t="shared" si="3"/>
        <v>0</v>
      </c>
      <c r="I48" s="14">
        <f t="shared" si="4"/>
        <v>1</v>
      </c>
      <c r="J48" s="14">
        <f t="shared" si="5"/>
        <v>0</v>
      </c>
    </row>
    <row r="49" spans="2:10" x14ac:dyDescent="0.2">
      <c r="B49" s="22" t="s">
        <v>516</v>
      </c>
      <c r="C49" s="20"/>
      <c r="D49" s="20"/>
      <c r="E49" s="20">
        <v>1</v>
      </c>
      <c r="F49" s="20">
        <v>1</v>
      </c>
      <c r="G49" s="14" t="s">
        <v>518</v>
      </c>
      <c r="H49" s="14">
        <f t="shared" si="3"/>
        <v>0</v>
      </c>
      <c r="I49" s="14">
        <f t="shared" si="4"/>
        <v>1</v>
      </c>
      <c r="J49" s="14">
        <f t="shared" si="5"/>
        <v>2</v>
      </c>
    </row>
    <row r="50" spans="2:10" x14ac:dyDescent="0.2">
      <c r="B50" s="22" t="s">
        <v>526</v>
      </c>
      <c r="C50" s="20">
        <v>3</v>
      </c>
      <c r="D50" s="20"/>
      <c r="E50" s="20">
        <v>1</v>
      </c>
      <c r="F50" s="20">
        <v>4</v>
      </c>
      <c r="G50" s="14" t="s">
        <v>519</v>
      </c>
      <c r="H50" s="14">
        <f t="shared" si="3"/>
        <v>0</v>
      </c>
      <c r="I50" s="14">
        <f t="shared" si="4"/>
        <v>0</v>
      </c>
      <c r="J50" s="14">
        <f t="shared" si="5"/>
        <v>1</v>
      </c>
    </row>
    <row r="51" spans="2:10" x14ac:dyDescent="0.2">
      <c r="B51" s="22" t="s">
        <v>152</v>
      </c>
      <c r="C51" s="20">
        <v>1</v>
      </c>
      <c r="D51" s="20"/>
      <c r="E51" s="20">
        <v>6</v>
      </c>
      <c r="F51" s="20">
        <v>7</v>
      </c>
      <c r="G51" s="14" t="s">
        <v>520</v>
      </c>
      <c r="H51" s="14">
        <f t="shared" si="3"/>
        <v>0</v>
      </c>
      <c r="I51" s="14">
        <f t="shared" si="4"/>
        <v>0</v>
      </c>
      <c r="J51" s="14">
        <f t="shared" si="5"/>
        <v>1</v>
      </c>
    </row>
    <row r="52" spans="2:10" x14ac:dyDescent="0.2">
      <c r="B52" s="22" t="s">
        <v>525</v>
      </c>
      <c r="C52" s="20"/>
      <c r="D52" s="20"/>
      <c r="E52" s="20">
        <v>3</v>
      </c>
      <c r="F52" s="20">
        <v>3</v>
      </c>
      <c r="G52" s="14" t="s">
        <v>550</v>
      </c>
      <c r="H52" s="14" t="e">
        <f t="shared" si="3"/>
        <v>#REF!</v>
      </c>
      <c r="I52" s="14" t="e">
        <f t="shared" si="4"/>
        <v>#REF!</v>
      </c>
      <c r="J52" s="14" t="e">
        <f t="shared" si="5"/>
        <v>#REF!</v>
      </c>
    </row>
    <row r="53" spans="2:10" x14ac:dyDescent="0.2">
      <c r="B53" s="22" t="s">
        <v>503</v>
      </c>
      <c r="C53" s="20">
        <v>12</v>
      </c>
      <c r="D53" s="20">
        <v>1</v>
      </c>
      <c r="E53" s="20">
        <v>75</v>
      </c>
      <c r="F53" s="20">
        <v>88</v>
      </c>
      <c r="G53" s="14" t="s">
        <v>521</v>
      </c>
      <c r="H53" s="14">
        <f>GETPIVOTDATA("[Measures].[Recuento de Estado]",$B$33,"[BD].[Localidad]","[BD].[Localidad].&amp;["&amp;G53&amp;"]","[BD].[Estado]","[BD].[Estado].&amp;[Finalizado]")</f>
        <v>0</v>
      </c>
      <c r="I53" s="14">
        <f>GETPIVOTDATA("[Measures].[Recuento de Estado]",$B$33,"[BD].[Localidad]","[BD].[Localidad].&amp;["&amp;G53&amp;"]","[BD].[Estado]","[BD].[Estado].&amp;[Edición]")</f>
        <v>0</v>
      </c>
      <c r="J53" s="14">
        <f>GETPIVOTDATA("[Measures].[Recuento de Estado]",$B$33,"[BD].[Localidad]","[BD].[Localidad].&amp;["&amp;G53&amp;"]","[BD].[Estado]","[BD].[Estado].&amp;[Inicial]")</f>
        <v>1</v>
      </c>
    </row>
    <row r="54" spans="2:10" x14ac:dyDescent="0.2">
      <c r="G54" s="14" t="s">
        <v>522</v>
      </c>
      <c r="H54" s="14">
        <f>GETPIVOTDATA("[Measures].[Recuento de Estado]",$B$33,"[BD].[Localidad]","[BD].[Localidad].&amp;["&amp;G54&amp;"]","[BD].[Estado]","[BD].[Estado].&amp;[Finalizado]")</f>
        <v>0</v>
      </c>
      <c r="I54" s="14">
        <f>GETPIVOTDATA("[Measures].[Recuento de Estado]",$B$33,"[BD].[Localidad]","[BD].[Localidad].&amp;["&amp;G54&amp;"]","[BD].[Estado]","[BD].[Estado].&amp;[Edición]")</f>
        <v>0</v>
      </c>
      <c r="J54" s="14">
        <f>GETPIVOTDATA("[Measures].[Recuento de Estado]",$B$33,"[BD].[Localidad]","[BD].[Localidad].&amp;["&amp;G54&amp;"]","[BD].[Estado]","[BD].[Estado].&amp;[Inicial]")</f>
        <v>2</v>
      </c>
    </row>
    <row r="55" spans="2:10" x14ac:dyDescent="0.2">
      <c r="G55" s="14" t="s">
        <v>46</v>
      </c>
      <c r="H55" s="14">
        <f>GETPIVOTDATA("[Measures].[Recuento de Estado]",$B$33,"[BD].[Localidad]","[BD].[Localidad].&amp;["&amp;G55&amp;"]","[BD].[Estado]","[BD].[Estado].&amp;[Finalizado]")</f>
        <v>1</v>
      </c>
      <c r="I55" s="14">
        <f>GETPIVOTDATA("[Measures].[Recuento de Estado]",$B$33,"[BD].[Localidad]","[BD].[Localidad].&amp;["&amp;G55&amp;"]","[BD].[Estado]","[BD].[Estado].&amp;[Edición]")</f>
        <v>3</v>
      </c>
      <c r="J55" s="14">
        <f>GETPIVOTDATA("[Measures].[Recuento de Estado]",$B$33,"[BD].[Localidad]","[BD].[Localidad].&amp;["&amp;G55&amp;"]","[BD].[Estado]","[BD].[Estado].&amp;[Inicial]")</f>
        <v>45</v>
      </c>
    </row>
    <row r="61" spans="2:10" ht="26.25" x14ac:dyDescent="0.4">
      <c r="B61" s="24" t="s">
        <v>510</v>
      </c>
    </row>
    <row r="62" spans="2:10" x14ac:dyDescent="0.2">
      <c r="B62" s="21" t="s">
        <v>502</v>
      </c>
      <c r="C62" t="s">
        <v>509</v>
      </c>
    </row>
    <row r="63" spans="2:10" x14ac:dyDescent="0.2">
      <c r="B63" s="22" t="s">
        <v>53</v>
      </c>
      <c r="C63" s="20">
        <v>75</v>
      </c>
      <c r="D63" s="14" t="s">
        <v>53</v>
      </c>
      <c r="E63" s="14">
        <f>GETPIVOTDATA("[Measures].[Recuento de Nombre_edificación]",$B$62,"[BD].[Estado]","[BD].[Estado].&amp;["&amp;D63&amp;"]")</f>
        <v>75</v>
      </c>
      <c r="F63" s="14" t="str">
        <f>""&amp;D63</f>
        <v>Inicial</v>
      </c>
      <c r="G63" s="23">
        <f>E63/SUM($E$63:$E$65)</f>
        <v>0.85227272727272729</v>
      </c>
    </row>
    <row r="64" spans="2:10" x14ac:dyDescent="0.2">
      <c r="B64" s="22" t="s">
        <v>25</v>
      </c>
      <c r="C64" s="20">
        <v>12</v>
      </c>
      <c r="D64" s="14" t="s">
        <v>25</v>
      </c>
      <c r="E64" s="14">
        <f>GETPIVOTDATA("[Measures].[Recuento de Nombre_edificación]",$B$62,"[BD].[Estado]","[BD].[Estado].&amp;["&amp;D64&amp;"]")</f>
        <v>12</v>
      </c>
      <c r="F64" s="14" t="str">
        <f>""&amp;D64</f>
        <v>Edición</v>
      </c>
      <c r="G64" s="23">
        <f>E64/SUM($E$63:$E$65)</f>
        <v>0.13636363636363635</v>
      </c>
    </row>
    <row r="65" spans="2:10" x14ac:dyDescent="0.2">
      <c r="B65" s="22" t="s">
        <v>466</v>
      </c>
      <c r="C65" s="20">
        <v>1</v>
      </c>
      <c r="D65" s="14" t="s">
        <v>466</v>
      </c>
      <c r="E65" s="14">
        <f>GETPIVOTDATA("[Measures].[Recuento de Nombre_edificación]",$B$62,"[BD].[Estado]","[BD].[Estado].&amp;["&amp;D65&amp;"]")</f>
        <v>1</v>
      </c>
      <c r="F65" s="14" t="str">
        <f>""&amp;D65</f>
        <v>Finalizado</v>
      </c>
      <c r="G65" s="23">
        <f>E65/SUM($E$63:$E$65)</f>
        <v>1.1363636363636364E-2</v>
      </c>
    </row>
    <row r="66" spans="2:10" x14ac:dyDescent="0.2">
      <c r="B66" s="22" t="s">
        <v>503</v>
      </c>
      <c r="C66" s="20">
        <v>88</v>
      </c>
    </row>
    <row r="69" spans="2:10" ht="26.25" x14ac:dyDescent="0.4">
      <c r="B69" s="24" t="s">
        <v>510</v>
      </c>
    </row>
    <row r="70" spans="2:10" x14ac:dyDescent="0.2">
      <c r="B70" t="s">
        <v>506</v>
      </c>
    </row>
    <row r="71" spans="2:10" x14ac:dyDescent="0.2">
      <c r="B71" s="20">
        <v>88</v>
      </c>
    </row>
    <row r="74" spans="2:10" ht="26.25" x14ac:dyDescent="0.4">
      <c r="B74" s="24" t="s">
        <v>510</v>
      </c>
    </row>
    <row r="75" spans="2:10" x14ac:dyDescent="0.2">
      <c r="B75" s="21" t="s">
        <v>506</v>
      </c>
      <c r="C75" s="21" t="s">
        <v>507</v>
      </c>
    </row>
    <row r="76" spans="2:10" x14ac:dyDescent="0.2">
      <c r="B76" s="21" t="s">
        <v>502</v>
      </c>
      <c r="C76" t="s">
        <v>25</v>
      </c>
      <c r="D76" t="s">
        <v>466</v>
      </c>
      <c r="E76" t="s">
        <v>53</v>
      </c>
      <c r="F76" t="s">
        <v>503</v>
      </c>
      <c r="H76" s="14" t="s">
        <v>466</v>
      </c>
      <c r="I76" s="14" t="s">
        <v>25</v>
      </c>
      <c r="J76" s="14" t="s">
        <v>53</v>
      </c>
    </row>
    <row r="77" spans="2:10" x14ac:dyDescent="0.2">
      <c r="B77" s="22" t="s">
        <v>152</v>
      </c>
      <c r="C77" s="20">
        <v>1</v>
      </c>
      <c r="D77" s="20"/>
      <c r="E77" s="20">
        <v>6</v>
      </c>
      <c r="F77" s="20">
        <v>7</v>
      </c>
      <c r="G77" s="14" t="s">
        <v>152</v>
      </c>
      <c r="H77" s="14">
        <f>GETPIVOTDATA("[Measures].[Recuento de Estado]",$B$75,"[BD].[Localidad]","[BD].[Localidad].&amp;["&amp;G77&amp;"]","[BD].[Estado]","[BD].[Estado].&amp;[Finalizado]")</f>
        <v>0</v>
      </c>
      <c r="I77" s="14">
        <f>GETPIVOTDATA("[Measures].[Recuento de Estado]",$B$75,"[BD].[Localidad]","[BD].[Localidad].&amp;["&amp;G77&amp;"]","[BD].[Estado]","[BD].[Estado].&amp;[Edición]")</f>
        <v>1</v>
      </c>
      <c r="J77" s="14">
        <f>GETPIVOTDATA("[Measures].[Recuento de Estado]",$B$75,"[BD].[Localidad]","[BD].[Localidad].&amp;["&amp;G77&amp;"]","[BD].[Estado]","[BD].[Estado].&amp;[Inicial]")</f>
        <v>6</v>
      </c>
    </row>
    <row r="78" spans="2:10" x14ac:dyDescent="0.2">
      <c r="B78" s="22" t="s">
        <v>523</v>
      </c>
      <c r="C78" s="20"/>
      <c r="D78" s="20"/>
      <c r="E78" s="20">
        <v>1</v>
      </c>
      <c r="F78" s="20">
        <v>1</v>
      </c>
      <c r="G78" s="14" t="s">
        <v>548</v>
      </c>
      <c r="H78" s="14" t="e">
        <f t="shared" ref="H78:H94" si="6">GETPIVOTDATA("[Measures].[Recuento de Estado]",$B$75,"[BD].[Localidad]","[BD].[Localidad].&amp;["&amp;G78&amp;"]","[BD].[Estado]","[BD].[Estado].&amp;[Finalizado]")</f>
        <v>#REF!</v>
      </c>
      <c r="I78" s="14" t="e">
        <f t="shared" ref="I78:I94" si="7">GETPIVOTDATA("[Measures].[Recuento de Estado]",$B$75,"[BD].[Localidad]","[BD].[Localidad].&amp;["&amp;G78&amp;"]","[BD].[Estado]","[BD].[Estado].&amp;[Edición]")</f>
        <v>#REF!</v>
      </c>
      <c r="J78" s="14" t="e">
        <f t="shared" ref="J78:J94" si="8">GETPIVOTDATA("[Measures].[Recuento de Estado]",$B$75,"[BD].[Localidad]","[BD].[Localidad].&amp;["&amp;G78&amp;"]","[BD].[Estado]","[BD].[Estado].&amp;[Inicial]")</f>
        <v>#REF!</v>
      </c>
    </row>
    <row r="79" spans="2:10" x14ac:dyDescent="0.2">
      <c r="B79" s="22" t="s">
        <v>524</v>
      </c>
      <c r="C79" s="20"/>
      <c r="D79" s="20"/>
      <c r="E79" s="20">
        <v>1</v>
      </c>
      <c r="F79" s="20">
        <v>1</v>
      </c>
      <c r="G79" s="14" t="s">
        <v>523</v>
      </c>
      <c r="H79" s="14">
        <f t="shared" si="6"/>
        <v>0</v>
      </c>
      <c r="I79" s="14">
        <f t="shared" si="7"/>
        <v>0</v>
      </c>
      <c r="J79" s="14">
        <f t="shared" si="8"/>
        <v>1</v>
      </c>
    </row>
    <row r="80" spans="2:10" x14ac:dyDescent="0.2">
      <c r="B80" s="22" t="s">
        <v>525</v>
      </c>
      <c r="C80" s="20"/>
      <c r="D80" s="20"/>
      <c r="E80" s="20">
        <v>3</v>
      </c>
      <c r="F80" s="20">
        <v>3</v>
      </c>
      <c r="G80" s="14" t="s">
        <v>524</v>
      </c>
      <c r="H80" s="14">
        <f t="shared" si="6"/>
        <v>0</v>
      </c>
      <c r="I80" s="14">
        <f t="shared" si="7"/>
        <v>0</v>
      </c>
      <c r="J80" s="14">
        <f t="shared" si="8"/>
        <v>1</v>
      </c>
    </row>
    <row r="81" spans="2:10" x14ac:dyDescent="0.2">
      <c r="B81" s="22" t="s">
        <v>526</v>
      </c>
      <c r="C81" s="20">
        <v>3</v>
      </c>
      <c r="D81" s="20"/>
      <c r="E81" s="20">
        <v>1</v>
      </c>
      <c r="F81" s="20">
        <v>4</v>
      </c>
      <c r="G81" s="14" t="s">
        <v>525</v>
      </c>
      <c r="H81" s="14">
        <f t="shared" si="6"/>
        <v>0</v>
      </c>
      <c r="I81" s="14">
        <f t="shared" si="7"/>
        <v>0</v>
      </c>
      <c r="J81" s="14">
        <f t="shared" si="8"/>
        <v>3</v>
      </c>
    </row>
    <row r="82" spans="2:10" x14ac:dyDescent="0.2">
      <c r="B82" s="22" t="s">
        <v>136</v>
      </c>
      <c r="C82" s="20"/>
      <c r="D82" s="20"/>
      <c r="E82" s="20">
        <v>2</v>
      </c>
      <c r="F82" s="20">
        <v>2</v>
      </c>
      <c r="G82" s="14" t="s">
        <v>526</v>
      </c>
      <c r="H82" s="14">
        <f t="shared" si="6"/>
        <v>0</v>
      </c>
      <c r="I82" s="14">
        <f t="shared" si="7"/>
        <v>3</v>
      </c>
      <c r="J82" s="14">
        <f t="shared" si="8"/>
        <v>1</v>
      </c>
    </row>
    <row r="83" spans="2:10" x14ac:dyDescent="0.2">
      <c r="B83" s="22" t="s">
        <v>66</v>
      </c>
      <c r="C83" s="20">
        <v>2</v>
      </c>
      <c r="D83" s="20"/>
      <c r="E83" s="20">
        <v>1</v>
      </c>
      <c r="F83" s="20">
        <v>3</v>
      </c>
      <c r="G83" s="14" t="s">
        <v>136</v>
      </c>
      <c r="H83" s="14">
        <f t="shared" si="6"/>
        <v>0</v>
      </c>
      <c r="I83" s="14">
        <f t="shared" si="7"/>
        <v>0</v>
      </c>
      <c r="J83" s="14">
        <f t="shared" si="8"/>
        <v>2</v>
      </c>
    </row>
    <row r="84" spans="2:10" x14ac:dyDescent="0.2">
      <c r="B84" s="22" t="s">
        <v>514</v>
      </c>
      <c r="C84" s="20">
        <v>1</v>
      </c>
      <c r="D84" s="20"/>
      <c r="E84" s="20">
        <v>1</v>
      </c>
      <c r="F84" s="20">
        <v>2</v>
      </c>
      <c r="G84" s="14" t="s">
        <v>549</v>
      </c>
      <c r="H84" s="14" t="e">
        <f t="shared" si="6"/>
        <v>#REF!</v>
      </c>
      <c r="I84" s="14" t="e">
        <f t="shared" si="7"/>
        <v>#REF!</v>
      </c>
      <c r="J84" s="14" t="e">
        <f t="shared" si="8"/>
        <v>#REF!</v>
      </c>
    </row>
    <row r="85" spans="2:10" x14ac:dyDescent="0.2">
      <c r="B85" s="22" t="s">
        <v>106</v>
      </c>
      <c r="C85" s="20"/>
      <c r="D85" s="20"/>
      <c r="E85" s="20">
        <v>5</v>
      </c>
      <c r="F85" s="20">
        <v>5</v>
      </c>
      <c r="G85" s="14" t="s">
        <v>66</v>
      </c>
      <c r="H85" s="14">
        <f t="shared" si="6"/>
        <v>0</v>
      </c>
      <c r="I85" s="14">
        <f t="shared" si="7"/>
        <v>2</v>
      </c>
      <c r="J85" s="14">
        <f t="shared" si="8"/>
        <v>1</v>
      </c>
    </row>
    <row r="86" spans="2:10" x14ac:dyDescent="0.2">
      <c r="B86" s="22" t="s">
        <v>515</v>
      </c>
      <c r="C86" s="20"/>
      <c r="D86" s="20"/>
      <c r="E86" s="20">
        <v>1</v>
      </c>
      <c r="F86" s="20">
        <v>1</v>
      </c>
      <c r="G86" s="14" t="s">
        <v>514</v>
      </c>
      <c r="H86" s="14">
        <f t="shared" si="6"/>
        <v>0</v>
      </c>
      <c r="I86" s="14">
        <f t="shared" si="7"/>
        <v>1</v>
      </c>
      <c r="J86" s="14">
        <f t="shared" si="8"/>
        <v>1</v>
      </c>
    </row>
    <row r="87" spans="2:10" x14ac:dyDescent="0.2">
      <c r="B87" s="22" t="s">
        <v>516</v>
      </c>
      <c r="C87" s="20"/>
      <c r="D87" s="20"/>
      <c r="E87" s="20">
        <v>1</v>
      </c>
      <c r="F87" s="20">
        <v>1</v>
      </c>
      <c r="G87" s="14" t="s">
        <v>106</v>
      </c>
      <c r="H87" s="14">
        <f t="shared" si="6"/>
        <v>0</v>
      </c>
      <c r="I87" s="14">
        <f t="shared" si="7"/>
        <v>0</v>
      </c>
      <c r="J87" s="14">
        <f t="shared" si="8"/>
        <v>5</v>
      </c>
    </row>
    <row r="88" spans="2:10" x14ac:dyDescent="0.2">
      <c r="B88" s="22" t="s">
        <v>517</v>
      </c>
      <c r="C88" s="20">
        <v>1</v>
      </c>
      <c r="D88" s="20"/>
      <c r="E88" s="20"/>
      <c r="F88" s="20">
        <v>1</v>
      </c>
      <c r="G88" s="14" t="s">
        <v>515</v>
      </c>
      <c r="H88" s="14">
        <f t="shared" si="6"/>
        <v>0</v>
      </c>
      <c r="I88" s="14">
        <f t="shared" si="7"/>
        <v>0</v>
      </c>
      <c r="J88" s="14">
        <f t="shared" si="8"/>
        <v>1</v>
      </c>
    </row>
    <row r="89" spans="2:10" x14ac:dyDescent="0.2">
      <c r="B89" s="22" t="s">
        <v>518</v>
      </c>
      <c r="C89" s="20">
        <v>1</v>
      </c>
      <c r="D89" s="20"/>
      <c r="E89" s="20">
        <v>2</v>
      </c>
      <c r="F89" s="20">
        <v>3</v>
      </c>
      <c r="G89" s="14" t="s">
        <v>516</v>
      </c>
      <c r="H89" s="14">
        <f t="shared" si="6"/>
        <v>0</v>
      </c>
      <c r="I89" s="14">
        <f t="shared" si="7"/>
        <v>0</v>
      </c>
      <c r="J89" s="14">
        <f t="shared" si="8"/>
        <v>1</v>
      </c>
    </row>
    <row r="90" spans="2:10" x14ac:dyDescent="0.2">
      <c r="B90" s="22" t="s">
        <v>519</v>
      </c>
      <c r="C90" s="20"/>
      <c r="D90" s="20"/>
      <c r="E90" s="20">
        <v>1</v>
      </c>
      <c r="F90" s="20">
        <v>1</v>
      </c>
      <c r="G90" s="14" t="s">
        <v>517</v>
      </c>
      <c r="H90" s="14">
        <f t="shared" si="6"/>
        <v>0</v>
      </c>
      <c r="I90" s="14">
        <f t="shared" si="7"/>
        <v>1</v>
      </c>
      <c r="J90" s="14">
        <f t="shared" si="8"/>
        <v>0</v>
      </c>
    </row>
    <row r="91" spans="2:10" x14ac:dyDescent="0.2">
      <c r="B91" s="22" t="s">
        <v>520</v>
      </c>
      <c r="C91" s="20"/>
      <c r="D91" s="20"/>
      <c r="E91" s="20">
        <v>1</v>
      </c>
      <c r="F91" s="20">
        <v>1</v>
      </c>
      <c r="G91" s="14" t="s">
        <v>518</v>
      </c>
      <c r="H91" s="14">
        <f t="shared" si="6"/>
        <v>0</v>
      </c>
      <c r="I91" s="14">
        <f t="shared" si="7"/>
        <v>1</v>
      </c>
      <c r="J91" s="14">
        <f t="shared" si="8"/>
        <v>2</v>
      </c>
    </row>
    <row r="92" spans="2:10" x14ac:dyDescent="0.2">
      <c r="B92" s="22" t="s">
        <v>521</v>
      </c>
      <c r="C92" s="20"/>
      <c r="D92" s="20"/>
      <c r="E92" s="20">
        <v>1</v>
      </c>
      <c r="F92" s="20">
        <v>1</v>
      </c>
      <c r="G92" s="14" t="s">
        <v>519</v>
      </c>
      <c r="H92" s="14">
        <f t="shared" si="6"/>
        <v>0</v>
      </c>
      <c r="I92" s="14">
        <f t="shared" si="7"/>
        <v>0</v>
      </c>
      <c r="J92" s="14">
        <f t="shared" si="8"/>
        <v>1</v>
      </c>
    </row>
    <row r="93" spans="2:10" x14ac:dyDescent="0.2">
      <c r="B93" s="22" t="s">
        <v>522</v>
      </c>
      <c r="C93" s="20"/>
      <c r="D93" s="20"/>
      <c r="E93" s="20">
        <v>2</v>
      </c>
      <c r="F93" s="20">
        <v>2</v>
      </c>
      <c r="G93" s="14" t="s">
        <v>520</v>
      </c>
      <c r="H93" s="14">
        <f t="shared" si="6"/>
        <v>0</v>
      </c>
      <c r="I93" s="14">
        <f t="shared" si="7"/>
        <v>0</v>
      </c>
      <c r="J93" s="14">
        <f t="shared" si="8"/>
        <v>1</v>
      </c>
    </row>
    <row r="94" spans="2:10" x14ac:dyDescent="0.2">
      <c r="B94" s="22" t="s">
        <v>46</v>
      </c>
      <c r="C94" s="20">
        <v>3</v>
      </c>
      <c r="D94" s="20">
        <v>1</v>
      </c>
      <c r="E94" s="20">
        <v>45</v>
      </c>
      <c r="F94" s="20">
        <v>49</v>
      </c>
      <c r="G94" s="14" t="s">
        <v>550</v>
      </c>
      <c r="H94" s="14" t="e">
        <f t="shared" si="6"/>
        <v>#REF!</v>
      </c>
      <c r="I94" s="14" t="e">
        <f t="shared" si="7"/>
        <v>#REF!</v>
      </c>
      <c r="J94" s="14" t="e">
        <f t="shared" si="8"/>
        <v>#REF!</v>
      </c>
    </row>
    <row r="95" spans="2:10" x14ac:dyDescent="0.2">
      <c r="B95" s="22" t="s">
        <v>503</v>
      </c>
      <c r="C95" s="20">
        <v>12</v>
      </c>
      <c r="D95" s="20">
        <v>1</v>
      </c>
      <c r="E95" s="20">
        <v>75</v>
      </c>
      <c r="F95" s="20">
        <v>88</v>
      </c>
      <c r="G95" s="14" t="s">
        <v>521</v>
      </c>
      <c r="H95" s="14">
        <f>GETPIVOTDATA("[Measures].[Recuento de Estado]",$B$75,"[BD].[Localidad]","[BD].[Localidad].&amp;["&amp;G95&amp;"]","[BD].[Estado]","[BD].[Estado].&amp;[Finalizado]")</f>
        <v>0</v>
      </c>
      <c r="I95" s="14">
        <f>GETPIVOTDATA("[Measures].[Recuento de Estado]",$B$75,"[BD].[Localidad]","[BD].[Localidad].&amp;["&amp;G95&amp;"]","[BD].[Estado]","[BD].[Estado].&amp;[Edición]")</f>
        <v>0</v>
      </c>
      <c r="J95" s="14">
        <f>GETPIVOTDATA("[Measures].[Recuento de Estado]",$B$75,"[BD].[Localidad]","[BD].[Localidad].&amp;["&amp;G95&amp;"]","[BD].[Estado]","[BD].[Estado].&amp;[Inicial]")</f>
        <v>1</v>
      </c>
    </row>
    <row r="96" spans="2:10" x14ac:dyDescent="0.2">
      <c r="B96" s="22"/>
      <c r="C96" s="20"/>
      <c r="D96" s="20"/>
      <c r="E96" s="20"/>
      <c r="F96" s="20"/>
      <c r="G96" s="14" t="s">
        <v>522</v>
      </c>
      <c r="H96" s="14">
        <f>GETPIVOTDATA("[Measures].[Recuento de Estado]",$B$75,"[BD].[Localidad]","[BD].[Localidad].&amp;["&amp;G96&amp;"]","[BD].[Estado]","[BD].[Estado].&amp;[Finalizado]")</f>
        <v>0</v>
      </c>
      <c r="I96" s="14">
        <f>GETPIVOTDATA("[Measures].[Recuento de Estado]",$B$75,"[BD].[Localidad]","[BD].[Localidad].&amp;["&amp;G96&amp;"]","[BD].[Estado]","[BD].[Estado].&amp;[Edición]")</f>
        <v>0</v>
      </c>
      <c r="J96" s="14">
        <f>GETPIVOTDATA("[Measures].[Recuento de Estado]",$B$75,"[BD].[Localidad]","[BD].[Localidad].&amp;["&amp;G96&amp;"]","[BD].[Estado]","[BD].[Estado].&amp;[Inicial]")</f>
        <v>2</v>
      </c>
    </row>
    <row r="97" spans="2:10" x14ac:dyDescent="0.2">
      <c r="B97" s="22"/>
      <c r="C97" s="20"/>
      <c r="D97" s="20"/>
      <c r="E97" s="20"/>
      <c r="F97" s="20"/>
      <c r="G97" s="14" t="s">
        <v>46</v>
      </c>
      <c r="H97" s="14">
        <f>GETPIVOTDATA("[Measures].[Recuento de Estado]",$B$75,"[BD].[Localidad]","[BD].[Localidad].&amp;["&amp;G97&amp;"]","[BD].[Estado]","[BD].[Estado].&amp;[Finalizado]")</f>
        <v>1</v>
      </c>
      <c r="I97" s="14">
        <f>GETPIVOTDATA("[Measures].[Recuento de Estado]",$B$75,"[BD].[Localidad]","[BD].[Localidad].&amp;["&amp;G97&amp;"]","[BD].[Estado]","[BD].[Estado].&amp;[Edición]")</f>
        <v>3</v>
      </c>
      <c r="J97" s="14">
        <f>GETPIVOTDATA("[Measures].[Recuento de Estado]",$B$75,"[BD].[Localidad]","[BD].[Localidad].&amp;["&amp;G97&amp;"]","[BD].[Estado]","[BD].[Estado].&amp;[Inicial]")</f>
        <v>45</v>
      </c>
    </row>
    <row r="98" spans="2:10" x14ac:dyDescent="0.2">
      <c r="B98" s="22"/>
      <c r="C98" s="20"/>
      <c r="D98" s="20"/>
      <c r="E98" s="20"/>
      <c r="F98" s="20"/>
    </row>
    <row r="102" spans="2:10" ht="26.25" x14ac:dyDescent="0.4">
      <c r="B102" s="24" t="s">
        <v>505</v>
      </c>
    </row>
    <row r="103" spans="2:10" x14ac:dyDescent="0.2">
      <c r="B103" s="21" t="s">
        <v>502</v>
      </c>
      <c r="C103" t="s">
        <v>506</v>
      </c>
      <c r="D103" t="s">
        <v>505</v>
      </c>
    </row>
    <row r="104" spans="2:10" x14ac:dyDescent="0.2">
      <c r="B104" s="22" t="s">
        <v>552</v>
      </c>
      <c r="C104" s="20">
        <v>1</v>
      </c>
      <c r="D104" t="s">
        <v>552</v>
      </c>
      <c r="E104">
        <f>GETPIVOTDATA("[Measures].[Recuento de Estado]",$B$103,"[BD].[Grupo_uso_(NSR)]","[BD].[Grupo_uso_(NSR)].&amp;["&amp;D104&amp;"]")</f>
        <v>1</v>
      </c>
      <c r="G104" s="27"/>
    </row>
    <row r="105" spans="2:10" x14ac:dyDescent="0.2">
      <c r="B105" s="22" t="s">
        <v>553</v>
      </c>
      <c r="C105" s="20">
        <v>1</v>
      </c>
      <c r="D105" t="s">
        <v>553</v>
      </c>
      <c r="E105">
        <f>GETPIVOTDATA("[Measures].[Recuento de Estado]",$B$103,"[BD].[Grupo_uso_(NSR)]","[BD].[Grupo_uso_(NSR)].&amp;["&amp;D105&amp;"]")</f>
        <v>1</v>
      </c>
      <c r="G105" s="27"/>
    </row>
    <row r="106" spans="2:10" x14ac:dyDescent="0.2">
      <c r="B106" s="22" t="s">
        <v>551</v>
      </c>
      <c r="C106" s="20">
        <v>27</v>
      </c>
      <c r="D106" t="s">
        <v>551</v>
      </c>
      <c r="E106">
        <f>GETPIVOTDATA("[Measures].[Recuento de Estado]",$B$103,"[BD].[Grupo_uso_(NSR)]","[BD].[Grupo_uso_(NSR)].&amp;["&amp;D106&amp;"]")</f>
        <v>27</v>
      </c>
      <c r="G106" s="27"/>
    </row>
    <row r="107" spans="2:10" x14ac:dyDescent="0.2">
      <c r="B107" s="22" t="s">
        <v>46</v>
      </c>
      <c r="C107" s="20">
        <v>59</v>
      </c>
      <c r="D107" t="s">
        <v>46</v>
      </c>
      <c r="E107">
        <f>GETPIVOTDATA("[Measures].[Recuento de Estado]",$B$103,"[BD].[Grupo_uso_(NSR)]","[BD].[Grupo_uso_(NSR)].&amp;["&amp;D107&amp;"]")</f>
        <v>59</v>
      </c>
      <c r="G107" s="27"/>
    </row>
    <row r="108" spans="2:10" x14ac:dyDescent="0.2">
      <c r="B108" s="22" t="s">
        <v>503</v>
      </c>
      <c r="C108" s="20">
        <v>88</v>
      </c>
      <c r="D108" t="s">
        <v>554</v>
      </c>
      <c r="E108" t="e">
        <f>GETPIVOTDATA("[Measures].[Recuento de Estado]",$B$103,"[BD].[Grupo_uso_(NSR)]","[BD].[Grupo_uso_(NSR)].&amp;["&amp;D108&amp;"]")</f>
        <v>#REF!</v>
      </c>
    </row>
    <row r="113" spans="2:5" ht="26.25" x14ac:dyDescent="0.4">
      <c r="B113" s="24" t="s">
        <v>511</v>
      </c>
    </row>
    <row r="114" spans="2:5" x14ac:dyDescent="0.2">
      <c r="B114" s="21" t="s">
        <v>502</v>
      </c>
      <c r="C114" t="s">
        <v>506</v>
      </c>
    </row>
    <row r="115" spans="2:5" x14ac:dyDescent="0.2">
      <c r="B115" s="22" t="s">
        <v>46</v>
      </c>
      <c r="C115" s="20">
        <v>88</v>
      </c>
      <c r="D115" t="s">
        <v>528</v>
      </c>
      <c r="E115" t="e">
        <f>GETPIVOTDATA("[Measures].[Recuento de Estado]",$B$114,"[BD].[Norma_aplicada_construcción_reforzamiento]","[BD].[Norma_aplicada_construcción_reforzamiento].&amp;["&amp;D115&amp;"]")</f>
        <v>#REF!</v>
      </c>
    </row>
    <row r="116" spans="2:5" x14ac:dyDescent="0.2">
      <c r="B116" s="22" t="s">
        <v>503</v>
      </c>
      <c r="C116" s="20">
        <v>88</v>
      </c>
      <c r="D116" t="s">
        <v>529</v>
      </c>
      <c r="E116" t="e">
        <f t="shared" ref="E116:E121" si="9">GETPIVOTDATA("[Measures].[Recuento de Estado]",$B$114,"[BD].[Norma_aplicada_construcción_reforzamiento]","[BD].[Norma_aplicada_construcción_reforzamiento].&amp;["&amp;D116&amp;"]")</f>
        <v>#REF!</v>
      </c>
    </row>
    <row r="117" spans="2:5" x14ac:dyDescent="0.2">
      <c r="D117" t="s">
        <v>530</v>
      </c>
      <c r="E117" t="e">
        <f t="shared" si="9"/>
        <v>#REF!</v>
      </c>
    </row>
    <row r="118" spans="2:5" x14ac:dyDescent="0.2">
      <c r="D118" t="s">
        <v>531</v>
      </c>
      <c r="E118" t="e">
        <f t="shared" si="9"/>
        <v>#REF!</v>
      </c>
    </row>
    <row r="119" spans="2:5" x14ac:dyDescent="0.2">
      <c r="D119" t="s">
        <v>532</v>
      </c>
      <c r="E119" t="e">
        <f t="shared" si="9"/>
        <v>#REF!</v>
      </c>
    </row>
    <row r="120" spans="2:5" x14ac:dyDescent="0.2">
      <c r="D120" t="s">
        <v>533</v>
      </c>
      <c r="E120" t="e">
        <f t="shared" si="9"/>
        <v>#REF!</v>
      </c>
    </row>
    <row r="121" spans="2:5" x14ac:dyDescent="0.2">
      <c r="D121" t="s">
        <v>46</v>
      </c>
      <c r="E121">
        <f t="shared" si="9"/>
        <v>88</v>
      </c>
    </row>
    <row r="124" spans="2:5" ht="26.25" x14ac:dyDescent="0.4">
      <c r="B124" s="24" t="s">
        <v>512</v>
      </c>
    </row>
    <row r="125" spans="2:5" x14ac:dyDescent="0.2">
      <c r="B125" s="21" t="s">
        <v>502</v>
      </c>
      <c r="C125" t="s">
        <v>506</v>
      </c>
      <c r="D125" t="s">
        <v>513</v>
      </c>
    </row>
    <row r="126" spans="2:5" x14ac:dyDescent="0.2">
      <c r="B126" s="22" t="s">
        <v>46</v>
      </c>
      <c r="C126" s="20">
        <v>58</v>
      </c>
      <c r="D126" s="14" t="s">
        <v>292</v>
      </c>
      <c r="E126" s="14">
        <f t="shared" ref="E126:E132" si="10">GETPIVOTDATA("[Measures].[Recuento de Estado]",$B$125,"[BD].[Material]","[BD].[Material].&amp;["&amp;D126&amp;"]")</f>
        <v>1</v>
      </c>
    </row>
    <row r="127" spans="2:5" x14ac:dyDescent="0.2">
      <c r="B127" s="22" t="s">
        <v>32</v>
      </c>
      <c r="C127" s="20">
        <v>25</v>
      </c>
      <c r="D127" s="14" t="s">
        <v>536</v>
      </c>
      <c r="E127" s="14" t="e">
        <f t="shared" si="10"/>
        <v>#REF!</v>
      </c>
    </row>
    <row r="128" spans="2:5" x14ac:dyDescent="0.2">
      <c r="B128" s="22" t="s">
        <v>94</v>
      </c>
      <c r="C128" s="20">
        <v>4</v>
      </c>
      <c r="D128" s="14" t="s">
        <v>94</v>
      </c>
      <c r="E128" s="14">
        <f t="shared" si="10"/>
        <v>4</v>
      </c>
    </row>
    <row r="129" spans="2:5" x14ac:dyDescent="0.2">
      <c r="B129" s="22" t="s">
        <v>292</v>
      </c>
      <c r="C129" s="20">
        <v>1</v>
      </c>
      <c r="D129" s="14" t="s">
        <v>32</v>
      </c>
      <c r="E129" s="14">
        <f t="shared" si="10"/>
        <v>25</v>
      </c>
    </row>
    <row r="130" spans="2:5" x14ac:dyDescent="0.2">
      <c r="B130" s="22" t="s">
        <v>503</v>
      </c>
      <c r="C130" s="20">
        <v>88</v>
      </c>
      <c r="D130" s="14" t="s">
        <v>535</v>
      </c>
      <c r="E130" s="14" t="e">
        <f t="shared" si="10"/>
        <v>#REF!</v>
      </c>
    </row>
    <row r="131" spans="2:5" x14ac:dyDescent="0.2">
      <c r="D131" s="14" t="s">
        <v>399</v>
      </c>
      <c r="E131" s="14" t="e">
        <f t="shared" si="10"/>
        <v>#REF!</v>
      </c>
    </row>
    <row r="132" spans="2:5" x14ac:dyDescent="0.2">
      <c r="D132" s="14" t="s">
        <v>46</v>
      </c>
      <c r="E132" s="14">
        <f t="shared" si="10"/>
        <v>58</v>
      </c>
    </row>
    <row r="138" spans="2:5" ht="26.25" x14ac:dyDescent="0.4">
      <c r="B138" s="24" t="s">
        <v>534</v>
      </c>
    </row>
    <row r="139" spans="2:5" x14ac:dyDescent="0.2">
      <c r="B139" s="21" t="s">
        <v>502</v>
      </c>
      <c r="C139" t="s">
        <v>506</v>
      </c>
    </row>
    <row r="140" spans="2:5" x14ac:dyDescent="0.2">
      <c r="B140" s="22" t="s">
        <v>40</v>
      </c>
      <c r="C140" s="20">
        <v>10</v>
      </c>
      <c r="D140" t="s">
        <v>40</v>
      </c>
      <c r="E140">
        <f>GETPIVOTDATA("[Measures].[Recuento de Estado]",$B$139,"[BD].[Instrumentación_sísmica]","[BD].[Instrumentación_sísmica].&amp;["&amp;D140&amp;"]")</f>
        <v>10</v>
      </c>
    </row>
    <row r="141" spans="2:5" x14ac:dyDescent="0.2">
      <c r="B141" s="22" t="s">
        <v>29</v>
      </c>
      <c r="C141" s="20">
        <v>13</v>
      </c>
      <c r="D141" t="s">
        <v>29</v>
      </c>
      <c r="E141">
        <f>GETPIVOTDATA("[Measures].[Recuento de Estado]",$B$139,"[BD].[Instrumentación_sísmica]","[BD].[Instrumentación_sísmica].&amp;["&amp;D141&amp;"]")</f>
        <v>13</v>
      </c>
    </row>
    <row r="142" spans="2:5" x14ac:dyDescent="0.2">
      <c r="B142" s="22" t="s">
        <v>46</v>
      </c>
      <c r="C142" s="20">
        <v>65</v>
      </c>
      <c r="D142" t="s">
        <v>46</v>
      </c>
      <c r="E142">
        <f>GETPIVOTDATA("[Measures].[Recuento de Estado]",$B$139,"[BD].[Instrumentación_sísmica]","[BD].[Instrumentación_sísmica].&amp;["&amp;D142&amp;"]")</f>
        <v>65</v>
      </c>
    </row>
    <row r="143" spans="2:5" x14ac:dyDescent="0.2">
      <c r="B143" s="22" t="s">
        <v>503</v>
      </c>
      <c r="C143" s="20">
        <v>88</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36" sqref="I36"/>
    </sheetView>
  </sheetViews>
  <sheetFormatPr baseColWidth="10" defaultRowHeight="12.75" x14ac:dyDescent="0.2"/>
  <cols>
    <col min="2" max="2" width="12.28515625" bestFit="1" customWidth="1"/>
  </cols>
  <sheetData>
    <row r="1" spans="1:2" ht="23.25" x14ac:dyDescent="0.35">
      <c r="A1" s="5" t="s">
        <v>315</v>
      </c>
    </row>
    <row r="2" spans="1:2" ht="20.25" x14ac:dyDescent="0.3">
      <c r="A2" s="4" t="s">
        <v>316</v>
      </c>
    </row>
    <row r="3" spans="1:2" x14ac:dyDescent="0.2">
      <c r="A3" t="s">
        <v>331</v>
      </c>
    </row>
    <row r="4" spans="1:2" x14ac:dyDescent="0.2">
      <c r="B4" s="6" t="s">
        <v>545</v>
      </c>
    </row>
    <row r="5" spans="1:2" x14ac:dyDescent="0.2">
      <c r="B5" s="6" t="s">
        <v>557</v>
      </c>
    </row>
    <row r="6" spans="1:2" x14ac:dyDescent="0.2">
      <c r="B6" s="6" t="s">
        <v>546</v>
      </c>
    </row>
    <row r="10" spans="1:2" ht="20.25" x14ac:dyDescent="0.3">
      <c r="A10" s="4" t="s">
        <v>317</v>
      </c>
    </row>
    <row r="11" spans="1:2" x14ac:dyDescent="0.2">
      <c r="A11" s="30" t="s">
        <v>537</v>
      </c>
      <c r="B11" s="29"/>
    </row>
    <row r="12" spans="1:2" x14ac:dyDescent="0.2">
      <c r="B12" s="6" t="s">
        <v>558</v>
      </c>
    </row>
    <row r="13" spans="1:2" x14ac:dyDescent="0.2">
      <c r="B13" s="6" t="s">
        <v>559</v>
      </c>
    </row>
    <row r="14" spans="1:2" x14ac:dyDescent="0.2">
      <c r="A14" s="30" t="s">
        <v>538</v>
      </c>
    </row>
    <row r="15" spans="1:2" x14ac:dyDescent="0.2">
      <c r="B15" s="6" t="s">
        <v>558</v>
      </c>
    </row>
    <row r="16" spans="1:2" x14ac:dyDescent="0.2">
      <c r="B16" s="6" t="s">
        <v>539</v>
      </c>
    </row>
    <row r="17" spans="1:2" x14ac:dyDescent="0.2">
      <c r="B17" s="6" t="s">
        <v>540</v>
      </c>
    </row>
    <row r="18" spans="1:2" x14ac:dyDescent="0.2">
      <c r="B18" s="6" t="s">
        <v>541</v>
      </c>
    </row>
    <row r="19" spans="1:2" x14ac:dyDescent="0.2">
      <c r="B19" s="6" t="s">
        <v>542</v>
      </c>
    </row>
    <row r="20" spans="1:2" x14ac:dyDescent="0.2">
      <c r="B20" s="6" t="s">
        <v>559</v>
      </c>
    </row>
    <row r="21" spans="1:2" x14ac:dyDescent="0.2">
      <c r="B21" s="6"/>
    </row>
    <row r="22" spans="1:2" ht="20.25" x14ac:dyDescent="0.3">
      <c r="A22" s="4" t="s">
        <v>318</v>
      </c>
    </row>
    <row r="23" spans="1:2" x14ac:dyDescent="0.2">
      <c r="B23" t="s">
        <v>547</v>
      </c>
    </row>
    <row r="26" spans="1:2" ht="20.25" x14ac:dyDescent="0.3">
      <c r="A26" s="4" t="s">
        <v>319</v>
      </c>
    </row>
    <row r="27" spans="1:2" x14ac:dyDescent="0.2">
      <c r="B27" t="s">
        <v>330</v>
      </c>
    </row>
    <row r="28" spans="1:2" x14ac:dyDescent="0.2">
      <c r="B28" t="s">
        <v>348</v>
      </c>
    </row>
    <row r="29" spans="1:2" x14ac:dyDescent="0.2">
      <c r="B29" t="s">
        <v>329</v>
      </c>
    </row>
    <row r="33" spans="1:3" ht="20.25" x14ac:dyDescent="0.3">
      <c r="A33" s="4" t="s">
        <v>320</v>
      </c>
    </row>
    <row r="34" spans="1:3" x14ac:dyDescent="0.2">
      <c r="A34" s="6" t="s">
        <v>321</v>
      </c>
      <c r="B34" s="6" t="s">
        <v>322</v>
      </c>
      <c r="C34" s="7"/>
    </row>
    <row r="35" spans="1:3" x14ac:dyDescent="0.2">
      <c r="A35" s="6" t="s">
        <v>321</v>
      </c>
      <c r="B35" s="6" t="s">
        <v>323</v>
      </c>
      <c r="C35" s="8"/>
    </row>
    <row r="36" spans="1:3" x14ac:dyDescent="0.2">
      <c r="A36" s="6" t="s">
        <v>321</v>
      </c>
      <c r="B36" s="6" t="s">
        <v>324</v>
      </c>
      <c r="C36" s="9"/>
    </row>
    <row r="37" spans="1:3" x14ac:dyDescent="0.2">
      <c r="A37" s="6" t="s">
        <v>321</v>
      </c>
      <c r="B37" s="6" t="s">
        <v>325</v>
      </c>
      <c r="C37" s="10"/>
    </row>
    <row r="38" spans="1:3" x14ac:dyDescent="0.2">
      <c r="A38" s="6" t="s">
        <v>321</v>
      </c>
      <c r="B38" s="6" t="s">
        <v>326</v>
      </c>
      <c r="C38" s="11"/>
    </row>
    <row r="39" spans="1:3" x14ac:dyDescent="0.2">
      <c r="A39" s="6" t="s">
        <v>321</v>
      </c>
      <c r="B39" s="6" t="s">
        <v>327</v>
      </c>
      <c r="C39" s="12"/>
    </row>
    <row r="41" spans="1:3" x14ac:dyDescent="0.2">
      <c r="A41" s="31" t="s">
        <v>543</v>
      </c>
      <c r="B41" s="13" t="s">
        <v>328</v>
      </c>
    </row>
    <row r="42" spans="1:3" x14ac:dyDescent="0.2">
      <c r="B42" s="13" t="s">
        <v>544</v>
      </c>
    </row>
    <row r="43" spans="1:3" x14ac:dyDescent="0.2">
      <c r="B43" s="13" t="s">
        <v>555</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 1 1 6 5 2 8 1 7 7 4 < / S A H o s t H a s h > < G e m i n i F i e l d L i s t V i s i b l e > T r u e < / G e m i n i F i e l d L i s t V i s i b l e > < / S e t t i n g s > ] ] > < / C u s t o m C o n t e n t > < / G e m i n i > 
</file>

<file path=customXml/item11.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C l a s i f i c a c i � n _ S u e l o & l t ; / s t r i n g & g t ; & l t ; / k e y & g t ; & l t ; v a l u e & g t ; & l t ; i n t & g t ; 1 5 4 & 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A � o _ c o n s t r u i d o & l t ; / s t r i n g & g t ; & l t ; / k e y & g t ; & l t ; v a l u e & g t ; & l t ; i n t & g t ; 1 3 4 & 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2 & l t ; / i n t & g t ; & l t ; / v a l u e & g t ; & l t ; / i t e m & g t ; & l t ; i t e m & g t ; & l t ; k e y & g t ; & l t ; s t r i n g & g t ; D i r e c c i � n & l t ; / s t r i n g & g t ; & l t ; / k e y & g t ; & l t ; v a l u e & g t ; & l t ; i n t & g t ; 3 & l t ; / i n t & g t ; & l t ; / v a l u e & g t ; & l t ; / i t e m & g t ; & l t ; i t e m & g t ; & l t ; k e y & g t ; & l t ; s t r i n g & g t ; L o c a l i d a d & l t ; / s t r i n g & g t ; & l t ; / k e y & g t ; & l t ; v a l u e & g t ; & l t ; i n t & g t ; 4 & l t ; / i n t & g t ; & l t ; / v a l u e & g t ; & l t ; / i t e m & g t ; & l t ; i t e m & g t ; & l t ; k e y & g t ; & l t ; s t r i n g & g t ; U P Z & l t ; / s t r i n g & g t ; & l t ; / k e y & g t ; & l t ; v a l u e & g t ; & l t ; i n t & g t ; 5 & l t ; / i n t & g t ; & l t ; / v a l u e & g t ; & l t ; / i t e m & g t ; & l t ; i t e m & g t ; & l t ; k e y & g t ; & l t ; s t r i n g & g t ; B a r r i o & l t ; / s t r i n g & g t ; & l t ; / k e y & g t ; & l t ; v a l u e & g t ; & l t ; i n t & g t ; 6 & l t ; / i n t & g t ; & l t ; / v a l u e & g t ; & l t ; / i t e m & g t ; & l t ; i t e m & g t ; & l t ; k e y & g t ; & l t ; s t r i n g & g t ; C H I P & l t ; / s t r i n g & g t ; & l t ; / k e y & g t ; & l t ; v a l u e & g t ; & l t ; i n t & g t ; 7 & l t ; / i n t & g t ; & l t ; / v a l u e & g t ; & l t ; / i t e m & g t ; & l t ; i t e m & g t ; & l t ; k e y & g t ; & l t ; s t r i n g & g t ; C o o r d e n a d a _ E s t e & l t ; / s t r i n g & g t ; & l t ; / k e y & g t ; & l t ; v a l u e & g t ; & l t ; i n t & g t ; 8 & l t ; / i n t & g t ; & l t ; / v a l u e & g t ; & l t ; / i t e m & g t ; & l t ; i t e m & g t ; & l t ; k e y & g t ; & l t ; s t r i n g & g t ; C o o r d e n a d a _ N o r t e & l t ; / s t r i n g & g t ; & l t ; / k e y & g t ; & l t ; v a l u e & g t ; & l t ; i n t & g t ; 9 & l t ; / i n t & g t ; & l t ; / v a l u e & g t ; & l t ; / i t e m & g t ; & l t ; i t e m & g t ; & l t ; k e y & g t ; & l t ; s t r i n g & g t ; R � g i m e n _ p r o p i e d a d _ h o r i z o n t a l & l t ; / s t r i n g & g t ; & l t ; / k e y & g t ; & l t ; v a l u e & g t ; & l t ; i n t & g t ; 1 0 & l t ; / i n t & g t ; & l t ; / v a l u e & g t ; & l t ; / i t e m & g t ; & l t ; i t e m & g t ; & l t ; k e y & g t ; & l t ; s t r i n g & g t ; I n s t r u m e n t a c i � n _ s � s m i c a & l t ; / s t r i n g & g t ; & l t ; / k e y & g t ; & l t ; v a l u e & g t ; & l t ; i n t & g t ; 1 1 & l t ; / i n t & g t ; & l t ; / v a l u e & g t ; & l t ; / i t e m & g t ; & l t ; i t e m & g t ; & l t ; k e y & g t ; & l t ; s t r i n g & g t ; C l a s i f i c a c i � n _ S u e l o & l t ; / s t r i n g & g t ; & l t ; / k e y & g t ; & l t ; v a l u e & g t ; & l t ; i n t & g t ; 1 2 & l t ; / i n t & g t ; & l t ; / v a l u e & g t ; & l t ; / i t e m & g t ; & l t ; i t e m & g t ; & l t ; k e y & g t ; & l t ; s t r i n g & g t ; G r u p o _ u s o _ ( N S R ) & l t ; / s t r i n g & g t ; & l t ; / k e y & g t ; & l t ; v a l u e & g t ; & l t ; i n t & g t ; 1 3 & l t ; / i n t & g t ; & l t ; / v a l u e & g t ; & l t ; / i t e m & g t ; & l t ; i t e m & g t ; & l t ; k e y & g t ; & l t ; s t r i n g & g t ; C a p a c i d a d _ m � x i m a _ o c u p a c i � n & l t ; / s t r i n g & g t ; & l t ; / k e y & g t ; & l t ; v a l u e & g t ; & l t ; i n t & g t ; 1 4 & l t ; / i n t & g t ; & l t ; / v a l u e & g t ; & l t ; / i t e m & g t ; & l t ; i t e m & g t ; & l t ; k e y & g t ; & l t ; s t r i n g & g t ; A v a l � o _ C a t a s t r a l _ ( C O P ) & l t ; / s t r i n g & g t ; & l t ; / k e y & g t ; & l t ; v a l u e & g t ; & l t ; i n t & g t ; 1 5 & l t ; / i n t & g t ; & l t ; / v a l u e & g t ; & l t ; / i t e m & g t ; & l t ; i t e m & g t ; & l t ; k e y & g t ; & l t ; s t r i n g & g t ; A � o _ A v a l � o _ C a t a s t r a l & l t ; / s t r i n g & g t ; & l t ; / k e y & g t ; & l t ; v a l u e & g t ; & l t ; i n t & g t ; 1 6 & l t ; / i n t & g t ; & l t ; / v a l u e & g t ; & l t ; / i t e m & g t ; & l t ; i t e m & g t ; & l t ; k e y & g t ; & l t ; s t r i n g & g t ; A � o _ c o n s t r u i d o & l t ; / s t r i n g & g t ; & l t ; / k e y & g t ; & l t ; v a l u e & g t ; & l t ; i n t & g t ; 1 7 & l t ; / i n t & g t ; & l t ; / v a l u e & g t ; & l t ; / i t e m & g t ; & l t ; i t e m & g t ; & l t ; k e y & g t ; & l t ; s t r i n g & g t ; M a t e r i a l & l t ; / s t r i n g & g t ; & l t ; / k e y & g t ; & l t ; v a l u e & g t ; & l t ; i n t & g t ; 1 8 & l t ; / i n t & g t ; & l t ; / v a l u e & g t ; & l t ; / i t e m & g t ; & l t ; i t e m & g t ; & l t ; k e y & g t ; & l t ; s t r i n g & g t ; N � m e r o _ p i s o s & l t ; / s t r i n g & g t ; & l t ; / k e y & g t ; & l t ; v a l u e & g t ; & l t ; i n t & g t ; 1 9 & l t ; / i n t & g t ; & l t ; / v a l u e & g t ; & l t ; / i t e m & g t ; & l t ; i t e m & g t ; & l t ; k e y & g t ; & l t ; s t r i n g & g t ; N o r m a _ a p l i c a d a _ c o n s t r u c c i � n _ r e f o r z a m i e n t o & l t ; / s t r i n g & g t ; & l t ; / k e y & g t ; & l t ; v a l u e & g t ; & l t ; i n t & g t ; 2 0 & l t ; / i n t & g t ; & l t ; / v a l u e & g t ; & l t ; / i t e m & g t ; & l t ; i t e m & g t ; & l t ; k e y & g t ; & l t ; s t r i n g & g t ; C o n d i c i � n _ p r o p i e d a d & l t ; / s t r i n g & g t ; & l t ; / k e y & g t ; & l t ; v a l u e & g t ; & l t ; i n t & g t ; 2 1 & l t ; / i n t & g t ; & l t ; / v a l u e & g t ; & l t ; / i t e m & g t ; & l t ; i t e m & g t ; & l t ; k e y & g t ; & l t ; s t r i n g & g t ; I n f o r m a c i � n _ a d i c i o n a l & l t ; / s t r i n g & g t ; & l t ; / k e y & g t ; & l t ; v a l u e & g t ; & l t ; i n t & g t ; 2 2 & l t ; / i n t & g t ; & l t ; / v a l u e & g t ; & l t ; / i t e m & g t ; & l t ; i t e m & g t ; & l t ; k e y & g t ; & l t ; s t r i n g & g t ; T a x o n o m � a & l t ; / s t r i n g & g t ; & l t ; / k e y & g t ; & l t ; v a l u e & g t ; & l t ; i n t & g t ; 2 3 & l t ; / i n t & g t ; & l t ; / v a l u e & g t ; & l t ; / i t e m & g t ; & l t ; i t e m & g t ; & l t ; k e y & g t ; & l t ; s t r i n g & g t ; S e c t o r & l t ; / s t r i n g & g t ; & l t ; / k e y & g t ; & l t ; v a l u e & g t ; & l t ; i n t & g t ; 2 4 & l t ; / i n t & g t ; & l t ; / v a l u e & g t ; & l t ; / i t e m & g t ; & l t ; i t e m & g t ; & l t ; k e y & g t ; & l t ; s t r i n g & g t ; S e c t o r   A d m i n i s t r a t i v o & l t ; / s t r i n g & g t ; & l t ; / k e y & g t ; & l t ; v a l u e & g t ; & l t ; i n t & g t ; 2 5 & l t ; / i n t & g t ; & l t ; / v a l u e & g t ; & l t ; / i t e m & g t ; & l t ; i t e m & g t ; & l t ; k e y & g t ; & l t ; s t r i n g & g t ; E n t i d a d & l t ; / s t r i n g & g t ; & l t ; / k e y & g t ; & l t ; v a l u e & g t ; & l t ; i n t & g t ; 2 6 & l t ; / i n t & g t ; & l t ; / v a l u e & g t ; & l t ; / i t e m & g t ; & l t ; / C o l u m n D i s p l a y I n d e x & g t ; & l t ; C o l u m n F r o z e n   / & g t ; & l t ; C o l u m n C h e c k e d   / & g t ; & l t ; C o l u m n F i l t e r   / & g t ; & l t ; S e l e c t i o n F i l t e r   / & g t ; & l t ; F i l t e r P a r a m e t e r s   / & g t ; & l t ; I s S o r t D e s c e n d i n g & g t ; f a l s e & l t ; / I s S o r t D e s c e n d i n g & g t ; & l t ; / T a b l e W i d g e t G r i d S e r i a l i z a t i o n & g t ; < / C u s t o m C o n t e n t > < / G e m i n i > 
</file>

<file path=customXml/item12.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13.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 2 0 2 2 - 0 4 - 0 1 T 1 5 : 0 6 : 3 8 . 1 7 0 2 1 3 2 - 0 5 : 0 0 < / L a s t P r o c e s s e d T i m e > < / D a t a M o d e l i n g S a n d b o x . S e r i a l i z e d S a n d b o x E r r o r C a c h e > ] ] > < / C u s t o m C o n t e n t > < / G e m i n i > 
</file>

<file path=customXml/item15.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5 0 5 & l t ; / a : S i z e A t D p i 9 6 & g t ; & l t ; a : V i s i b l e & g t ; t r u e & l t ; / a : V i s i b l e & g t ; & l t ; / V a l u e & g t ; & l t ; / K e y V a l u e O f s t r i n g S a n d b o x E d i t o r . M e a s u r e G r i d S t a t e S c d E 3 5 R y & g t ; & l t ; / A r r a y O f K e y V a l u e O f s t r i n g S a n d b o x E d i t o r . M e a s u r e G r i d S t a t e S c d E 3 5 R y & g t ; < / C u s t o m C o n t e n t > < / G e m i n i > 
</file>

<file path=customXml/item16.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17.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 1 0 4 3 8 4 1 4 0 2 < / S A H o s t H a s h > < G e m i n i F i e l d L i s t V i s i b l e > T r u e < / G e m i n i F i e l d L i s t V i s i b l e > < / S e t t i n g s > ] ] > < / C u s t o m C o n t e n t > < / G e m i n i > 
</file>

<file path=customXml/item18.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19.xml>��< ? x m l   v e r s i o n = " 1 . 0 "   e n c o d i n g = " U T F - 1 6 " ? > < G e m i n i   x m l n s = " h t t p : / / g e m i n i / p i v o t c u s t o m i z a t i o n / C l i e n t W i n d o w X M L " > < C u s t o m C o n t e n t > < ! [ C D A T A [ B D - b f a 7 3 b 3 2 - 2 f 6 7 - 4 9 0 d - 9 7 2 5 - 5 3 1 d 5 5 7 1 e a b 2 ] ] > < / C u s t o m C o n t e n t > < / G e m i n i > 
</file>

<file path=customXml/item2.xml>��< ? x m l   v e r s i o n = " 1 . 0 "   e n c o d i n g = " U T F - 1 6 " ? > < G e m i n i   x m l n s = " h t t p : / / g e m i n i / p i v o t c u s t o m i z a t i o n / S a n d b o x N o n E m p t y " > < C u s t o m C o n t e n t > < ! [ C D A T A [ 1 ] ] > < / C u s t o m C o n t e n t > < / G e m i n i > 
</file>

<file path=customXml/item20.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 1 9 7 5 0 7 4 1 0 6 < / S A H o s t H a s h > < G e m i n i F i e l d L i s t V i s i b l e > T r u e < / G e m i n i F i e l d L i s t V i s i b l e > < / S e t t i n g s > ] ] > < / C u s t o m C o n t e n t > < / G e m i n i > 
</file>

<file path=customXml/item21.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 1 7 9 6 8 4 4 3 9 0 < / S A H o s t H a s h > < G e m i n i F i e l d L i s t V i s i b l e > T r u e < / G e m i n i F i e l d L i s t V i s i b l e > < / S e t t i n g s > ] ] > < / C u s t o m C o n t e n t > < / G e m i n i > 
</file>

<file path=customXml/item22.xml>��< ? x m l   v e r s i o n = " 1 . 0 "   e n c o d i n g = " U T F - 1 6 " ? > < G e m i n i   x m l n s = " h t t p : / / g e m i n i / p i v o t c u s t o m i z a t i o n / T a b l e C o u n t I n S a n d b o x " > < C u s t o m C o n t e n t > < ! [ C D A T A [ 1 ] ] > < / C u s t o m C o n t e n t > < / G e m i n i > 
</file>

<file path=customXml/item23.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24.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25.xml>��< ? x m l   v e r s i o n = " 1 . 0 "   e n c o d i n g = " U T F - 1 6 " ? > < G e m i n i   x m l n s = " h t t p : / / g e m i n i / p i v o t c u s t o m i z a t i o n / S h o w H i d d e n " > < C u s t o m C o n t e n t > < ! [ C D A T A [ T r u e ] ] > < / C u s t o m C o n t e n t > < / G e m i n i > 
</file>

<file path=customXml/item26.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27.xml>��< ? x m l   v e r s i o n = " 1 . 0 "   e n c o d i n g = " U T F - 1 6 " ? > < G e m i n i   x m l n s = " h t t p : / / g e m i n i / p i v o t c u s t o m i z a t i o n / T a b l e O r d e r " > < C u s t o m C o n t e n t > < ! [ C D A T A [ B D - b f a 7 3 b 3 2 - 2 f 6 7 - 4 9 0 d - 9 7 2 5 - 5 3 1 d 5 5 7 1 e a b 2 ] ] > < / C u s t o m C o n t e n t > < / G e m i n i > 
</file>

<file path=customXml/item28.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29.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P o w e r P i v o t V e r s i o n " > < C u s t o m C o n t e n t > < ! [ C D A T A [ 2 0 1 1 . 1 1 0 . 2 8 0 9 . 2 7 ] ] > < / C u s t o m C o n t e n t > < / G e m i n i > 
</file>

<file path=customXml/item5.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 r e a d o n l y & l t ; / K e y & g t ; & l t ; / D i a g r a m O b j e c t K e y & g t ; & l t ; D i a g r a m O b j e c t K e y & g t ; & l t ; K e y & g t ; M e a s u r e s \ R e c u e n t o   d e   N o m b r e _ E n t i d a d & l t ; / K e y & g t ; & l t ; / D i a g r a m O b j e c t K e y & g t ; & l t ; D i a g r a m O b j e c t K e y & g t ; & l t ; K e y & g t ; M e a s u r e s \ R e c u e n t o   d e   N o m b r e _ E n t i d a d \ T a g I n f o \ F � r m u l a & l t ; / K e y & g t ; & l t ; / D i a g r a m O b j e c t K e y & g t ; & l t ; D i a g r a m O b j e c t K e y & g t ; & l t ; K e y & g t ; M e a s u r e s \ R e c u e n t o   d e   G r u p o _ u s o _ ( N S R ) & l t ; / K e y & g t ; & l t ; / D i a g r a m O b j e c t K e y & g t ; & l t ; D i a g r a m O b j e c t K e y & g t ; & l t ; K e y & g t ; M e a s u r e s \ R e c u e n t o   d e   G r u p o _ u s o _ ( N S R ) \ T a g I n f o \ F � r m u l a & l t ; / K e y & g t ; & l t ; / D i a g r a m O b j e c t K e y & g t ; & l t ; D i a g r a m O b j e c t K e y & g t ; & l t ; K e y & g t ; M e a s u r e s \ R e c u e n t o   d e   E s t a d o & l t ; / K e y & g t ; & l t ; / D i a g r a m O b j e c t K e y & g t ; & l t ; D i a g r a m O b j e c t K e y & g t ; & l t ; K e y & g t ; M e a s u r e s \ R e c u e n t o   d e   E s t a d o \ T a g I n f o \ F � r m u l a & l t ; / K e y & g t ; & l t ; / D i a g r a m O b j e c t K e y & g t ; & l t ; D i a g r a m O b j e c t K e y & g t ; & l t ; K e y & g t ; M e a s u r e s \ R e c u e n t o   d e   N o m b r e _ e d i f i c a c i � n & l t ; / K e y & g t ; & l t ; / D i a g r a m O b j e c t K e y & g t ; & l t ; D i a g r a m O b j e c t K e y & g t ; & l t ; K e y & g t ; M e a s u r e s \ R e c u e n t o   d e   N o m b r e _ e d i f i c a c i � n \ T a g I n f o \ F � r m u l a & l t ; / K e y & g t ; & l t ; / D i a g r a m O b j e c t K e y & g t ; & l t ; D i a g r a m O b j e c t K e y & g t ; & l t ; K e y & g t ; M e a s u r e s \ R e g i s t r o & l t ; / K e y & g t ; & l t ; / D i a g r a m O b j e c t K e y & g t ; & l t ; D i a g r a m O b j e c t K e y & g t ; & l t ; K e y & g t ; M e a s u r e s \ R e g i s t r o \ T a g I n f o \ F � r m u l a & l t ; / K e y & g t ; & l t ; / D i a g r a m O b j e c t K e y & g t ; & l t ; D i a g r a m O b j e c t K e y & g t ; & l t ; K e y & g t ; M e a s u r e s \ G r u p o & l t ; / K e y & g t ; & l t ; / D i a g r a m O b j e c t K e y & g t ; & l t ; D i a g r a m O b j e c t K e y & g t ; & l t ; K e y & g t ; M e a s u r e s \ G r u p o \ T a g I n f o \ F � r m u l a & l t ; / K e y & g t ; & l t ; / D i a g r a m O b j e c t K e y & g t ; & l t ; D i a g r a m O b j e c t K e y & g t ; & l t ; K e y & g t ; M e a s u r e s \ L o c a l i d a d e s & l t ; / K e y & g t ; & l t ; / D i a g r a m O b j e c t K e y & g t ; & l t ; D i a g r a m O b j e c t K e y & g t ; & l t ; K e y & g t ; M e a s u r e s \ L o c a l i d a d e s \ T a g I n f o \ F � r m u l a & l t ; / K e y & g t ; & l t ; / D i a g r a m O b j e c t K e y & g t ; & l t ; D i a g r a m O b j e c t K e y & g t ; & l t ; K e y & g t ; M e a s u r e s \ E d i f i c a c i o n e s & l t ; / K e y & g t ; & l t ; / D i a g r a m O b j e c t K e y & g t ; & l t ; D i a g r a m O b j e c t K e y & g t ; & l t ; K e y & g t ; M e a s u r e s \ E d i f i c a c i o n e s \ T a g I n f o \ F � r m u l a & l t ; / K e y & g t ; & l t ; / D i a g r a m O b j e c t K e y & g t ; & l t ; D i a g r a m O b j e c t K e y & g t ; & l t ; K e y & g t ; M e a s u r e s \ N o r m a & l t ; / K e y & g t ; & l t ; / D i a g r a m O b j e c t K e y & g t ; & l t ; D i a g r a m O b j e c t K e y & g t ; & l t ; K e y & g t ; M e a s u r e s \ N o r m a \ T a g I n f o \ F � r m u l a & l t ; / K e y & g t ; & l t ; / D i a g r a m O b j e c t K e y & g t ; & l t ; D i a g r a m O b j e c t K e y & g t ; & l t ; K e y & g t ; M e a s u r e s \ E s t r u t u r a & l t ; / K e y & g t ; & l t ; / D i a g r a m O b j e c t K e y & g t ; & l t ; D i a g r a m O b j e c t K e y & g t ; & l t ; K e y & g t ; M e a s u r e s \ E s t r u t u r a \ T a g I n f o \ F � r m u l a & l t ; / K e y & g t ; & l t ; / D i a g r a m O b j e c t K e y & g t ; & l t ; D i a g r a m O b j e c t K e y & g t ; & l t ; K e y & g t ; M e a s u r e s \ I n s t r u m e n t a c i o n & l t ; / K e y & g t ; & l t ; / D i a g r a m O b j e c t K e y & g t ; & l t ; D i a g r a m O b j e c t K e y & g t ; & l t ; K e y & g t ; M e a s u r e s \ I n s t r u m e n t a c i o n \ T a g I n f o \ F � r m u l a & l t ; / K e y & g t ; & l t ; / D i a g r a m O b j e c t K e y & g t ; & l t ; D i a g r a m O b j e c t K e y & g t ; & l t ; K e y & g t ; C o l u m n s \ N o m b r e _ E n t i d a d & l t ; / K e y & g t ; & l t ; / D i a g r a m O b j e c t K e y & g t ; & l t ; D i a g r a m O b j e c t K e y & g t ; & l t ; K e y & g t ; C o l u m n s \ E s t a d o & 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R � g i m e n _ p r o p i e d a d _ h o r i z o n t a l & l t ; / K e y & g t ; & l t ; / D i a g r a m O b j e c t K e y & g t ; & l t ; D i a g r a m O b j e c t K e y & g t ; & l t ; K e y & g t ; C o l u m n s \ I n s t r u m e n t a c i � n _ s � s m i c a & l t ; / K e y & g t ; & l t ; / D i a g r a m O b j e c t K e y & g t ; & l t ; D i a g r a m O b j e c t K e y & g t ; & l t ; K e y & g t ; C o l u m n s \ C l a s i f i c a c i � n _ S u e l o & 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o _ c o n s t r u i d o & 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S e c t o r & l t ; / K e y & g t ; & l t ; / D i a g r a m O b j e c t K e y & g t ; & l t ; D i a g r a m O b j e c t K e y & g t ; & l t ; K e y & g t ; C o l u m n s \ S e c t o r   A d m i n i s t r a t i v o & l t ; / K e y & g t ; & l t ; / D i a g r a m O b j e c t K e y & g t ; & l t ; D i a g r a m O b j e c t K e y & g t ; & l t ; K e y & g t ; C o l u m n s \ E n t i d a d & 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4 & 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3 & 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2 & 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g i s t r o & l t ; / K e y & g t ; & l t ; / a : K e y & g t ; & l t ; a : V a l u e   i : t y p e = " M e a s u r e G r i d N o d e V i e w S t a t e " & g t ; & l t ; C o l u m n & g t ; 2 & 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G r u p o & l t ; / K e y & g t ; & l t ; / a : K e y & g t ; & l t ; a : V a l u e   i : t y p e = " M e a s u r e G r i d N o d e V i e w S t a t e " & g t ; & l t ; C o l u m n & g t ; 2 & 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L o c a l i d a d e s & l t ; / K e y & g t ; & l t ; / a : K e y & g t ; & l t ; a : V a l u e   i : t y p e = " M e a s u r e G r i d N o d e V i e w S t a t e " & g t ; & l t ; C o l u m n & g t ; 2 & 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E d i f i c a c i o n e s & l t ; / K e y & g t ; & l t ; / a : K e y & g t ; & l t ; a : V a l u e   i : t y p e = " M e a s u r e G r i d N o d e V i e w S t a t e " & g t ; & l t ; C o l u m n & g t ; 2 & 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N o r m a & l t ; / K e y & g t ; & l t ; / a : K e y & g t ; & l t ; a : V a l u e   i : t y p e = " M e a s u r e G r i d N o d e V i e w S t a t e " & g t ; & l t ; C o l u m n & g t ; 2 & 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E s t r u t u r a & l t ; / K e y & g t ; & l t ; / a : K e y & g t ; & l t ; a : V a l u e   i : t y p e = " M e a s u r e G r i d N o d e V i e w S t a t e " & g t ; & l t ; C o l u m n & g t ; 2 & 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I n s t r u m e n t a c i o n & l t ; / K e y & g t ; & l t ; / a : K e y & g t ; & l t ; a : V a l u e   i : t y p e = " M e a s u r e G r i d N o d e V i e w S t a t e " & g t ; & l t ; C o l u m n & g t ; 2 & 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N o m b r e _ e d i f i c a c i � n & l t ; / K e y & g t ; & l t ; / a : K e y & g t ; & l t ; a : V a l u e   i : t y p e = " M e a s u r e G r i d N o d e V i e w S t a t e " & g t ; & l t ; C o l u m n & g t ; 2 & l t ; / C o l u m n & g t ; & l t ; L a y e d O u t & g t ; t r u e & l t ; / L a y e d O u t & g t ; & l t ; / a : V a l u e & g t ; & l t ; / a : K e y V a l u e O f D i a g r a m O b j e c t K e y a n y T y p e z b w N T n L X & g t ; & l t ; a : K e y V a l u e O f D i a g r a m O b j e c t K e y a n y T y p e z b w N T n L X & g t ; & l t ; a : K e y & g t ; & l t ; K e y & g t ; C o l u m n s \ D i r e c c i � n & l t ; / K e y & g t ; & l t ; / a : K e y & g t ; & l t ; a : V a l u e   i : t y p e = " M e a s u r e G r i d N o d e V i e w S t a t e " & g t ; & l t ; C o l u m n & g t ; 3 & l t ; / C o l u m n & g t ; & l t ; L a y e d O u t & g t ; t r u e & l t ; / L a y e d O u t & g t ; & l t ; / a : V a l u e & g t ; & l t ; / a : K e y V a l u e O f D i a g r a m O b j e c t K e y a n y T y p e z b w N T n L X & g t ; & l t ; a : K e y V a l u e O f D i a g r a m O b j e c t K e y a n y T y p e z b w N T n L X & g t ; & l t ; a : K e y & g t ; & l t ; K e y & g t ; C o l u m n s \ L o c a l i d a d & l t ; / K e y & g t ; & l t ; / a : K e y & g t ; & l t ; a : V a l u e   i : t y p e = " M e a s u r e G r i d N o d e V i e w S t a t e " & g t ; & l t ; C o l u m n & g t ; 4 & l t ; / C o l u m n & g t ; & l t ; L a y e d O u t & g t ; t r u e & l t ; / L a y e d O u t & g t ; & l t ; / a : V a l u e & g t ; & l t ; / a : K e y V a l u e O f D i a g r a m O b j e c t K e y a n y T y p e z b w N T n L X & g t ; & l t ; a : K e y V a l u e O f D i a g r a m O b j e c t K e y a n y T y p e z b w N T n L X & g t ; & l t ; a : K e y & g t ; & l t ; K e y & g t ; C o l u m n s \ U P Z & l t ; / K e y & g t ; & l t ; / a : K e y & g t ; & l t ; a : V a l u e   i : t y p e = " M e a s u r e G r i d N o d e V i e w S t a t e " & g t ; & l t ; C o l u m n & g t ; 5 & l t ; / C o l u m n & g t ; & l t ; L a y e d O u t & g t ; t r u e & l t ; / L a y e d O u t & g t ; & l t ; / a : V a l u e & g t ; & l t ; / a : K e y V a l u e O f D i a g r a m O b j e c t K e y a n y T y p e z b w N T n L X & g t ; & l t ; a : K e y V a l u e O f D i a g r a m O b j e c t K e y a n y T y p e z b w N T n L X & g t ; & l t ; a : K e y & g t ; & l t ; K e y & g t ; C o l u m n s \ B a r r i o & l t ; / K e y & g t ; & l t ; / a : K e y & g t ; & l t ; a : V a l u e   i : t y p e = " M e a s u r e G r i d N o d e V i e w S t a t e " & g t ; & l t ; C o l u m n & g t ; 6 & l t ; / C o l u m n & g t ; & l t ; L a y e d O u t & g t ; t r u e & l t ; / L a y e d O u t & g t ; & l t ; / a : V a l u e & g t ; & l t ; / a : K e y V a l u e O f D i a g r a m O b j e c t K e y a n y T y p e z b w N T n L X & g t ; & l t ; a : K e y V a l u e O f D i a g r a m O b j e c t K e y a n y T y p e z b w N T n L X & g t ; & l t ; a : K e y & g t ; & l t ; K e y & g t ; C o l u m n s \ C H I P & l t ; / K e y & g t ; & l t ; / a : K e y & g t ; & l t ; a : V a l u e   i : t y p e = " M e a s u r e G r i d N o d e V i e w S t a t e " & g t ; & l t ; C o l u m n & g t ; 7 & l t ; / C o l u m n & g t ; & l t ; L a y e d O u t & g t ; t r u e & l t ; / L a y e d O u t & g t ; & l t ; / a : V a l u e & g t ; & l t ; / a : K e y V a l u e O f D i a g r a m O b j e c t K e y a n y T y p e z b w N T n L X & g t ; & l t ; a : K e y V a l u e O f D i a g r a m O b j e c t K e y a n y T y p e z b w N T n L X & g t ; & l t ; a : K e y & g t ; & l t ; K e y & g t ; C o l u m n s \ C o o r d e n a d a _ E s t e & l t ; / K e y & g t ; & l t ; / a : K e y & g t ; & l t ; a : V a l u e   i : t y p e = " M e a s u r e G r i d N o d e V i e w S t a t e " & g t ; & l t ; C o l u m n & g t ; 8 & l t ; / C o l u m n & g t ; & l t ; L a y e d O u t & g t ; t r u e & l t ; / L a y e d O u t & g t ; & l t ; / a : V a l u e & g t ; & l t ; / a : K e y V a l u e O f D i a g r a m O b j e c t K e y a n y T y p e z b w N T n L X & g t ; & l t ; a : K e y V a l u e O f D i a g r a m O b j e c t K e y a n y T y p e z b w N T n L X & g t ; & l t ; a : K e y & g t ; & l t ; K e y & g t ; C o l u m n s \ C o o r d e n a d a _ N o r t e & l t ; / K e y & g t ; & l t ; / a : K e y & g t ; & l t ; a : V a l u e   i : t y p e = " M e a s u r e G r i d N o d e V i e w S t a t e " & g t ; & l t ; C o l u m n & g t ; 9 & l t ; / C o l u m n & g t ; & l t ; L a y e d O u t & g t ; t r u e & l t ; / L a y e d O u t & g t ; & l t ; / a : V a l u e & g t ; & l t ; / a : K e y V a l u e O f D i a g r a m O b j e c t K e y a n y T y p e z b w N T n L X & g t ; & l t ; a : K e y V a l u e O f D i a g r a m O b j e c t K e y a n y T y p e z b w N T n L X & g t ; & l t ; a : K e y & g t ; & l t ; K e y & g t ; C o l u m n s \ R � g i m e n _ p r o p i e d a d _ h o r i z o n t a l & l t ; / K e y & g t ; & l t ; / a : K e y & g t ; & l t ; a : V a l u e   i : t y p e = " M e a s u r e G r i d N o d e V i e w S t a t e " & g t ; & l t ; C o l u m n & g t ; 1 0 & l t ; / C o l u m n & g t ; & l t ; L a y e d O u t & g t ; t r u e & l t ; / L a y e d O u t & g t ; & l t ; / a : V a l u e & g t ; & l t ; / a : K e y V a l u e O f D i a g r a m O b j e c t K e y a n y T y p e z b w N T n L X & g t ; & l t ; a : K e y V a l u e O f D i a g r a m O b j e c t K e y a n y T y p e z b w N T n L X & g t ; & l t ; a : K e y & g t ; & l t ; K e y & g t ; C o l u m n s \ I n s t r u m e n t a c i � n _ s � s m i c a & l t ; / K e y & g t ; & l t ; / a : K e y & g t ; & l t ; a : V a l u e   i : t y p e = " M e a s u r e G r i d N o d e V i e w S t a t e " & g t ; & l t ; C o l u m n & g t ; 1 1 & l t ; / C o l u m n & g t ; & l t ; L a y e d O u t & g t ; t r u e & l t ; / L a y e d O u t & g t ; & l t ; / a : V a l u e & g t ; & l t ; / a : K e y V a l u e O f D i a g r a m O b j e c t K e y a n y T y p e z b w N T n L X & g t ; & l t ; a : K e y V a l u e O f D i a g r a m O b j e c t K e y a n y T y p e z b w N T n L X & g t ; & l t ; a : K e y & g t ; & l t ; K e y & g t ; C o l u m n s \ C l a s i f i c a c i � n _ S u e l o & l t ; / K e y & g t ; & l t ; / a : K e y & g t ; & l t ; a : V a l u e   i : t y p e = " M e a s u r e G r i d N o d e V i e w S t a t e " & g t ; & l t ; C o l u m n & g t ; 1 2 & l t ; / C o l u m n & g t ; & l t ; L a y e d O u t & g t ; t r u e & l t ; / L a y e d O u t & g t ; & l t ; / a : V a l u e & g t ; & l t ; / a : K e y V a l u e O f D i a g r a m O b j e c t K e y a n y T y p e z b w N T n L X & g t ; & l t ; a : K e y V a l u e O f D i a g r a m O b j e c t K e y a n y T y p e z b w N T n L X & g t ; & l t ; a : K e y & g t ; & l t ; K e y & g t ; C o l u m n s \ G r u p o _ u s o _ ( N S R ) & l t ; / K e y & g t ; & l t ; / a : K e y & g t ; & l t ; a : V a l u e   i : t y p e = " M e a s u r e G r i d N o d e V i e w S t a t e " & g t ; & l t ; C o l u m n & g t ; 1 3 & l t ; / C o l u m n & g t ; & l t ; L a y e d O u t & g t ; t r u e & l t ; / L a y e d O u t & g t ; & l t ; / a : V a l u e & g t ; & l t ; / a : K e y V a l u e O f D i a g r a m O b j e c t K e y a n y T y p e z b w N T n L X & g t ; & l t ; a : K e y V a l u e O f D i a g r a m O b j e c t K e y a n y T y p e z b w N T n L X & g t ; & l t ; a : K e y & g t ; & l t ; K e y & g t ; C o l u m n s \ C a p a c i d a d _ m � x i m a _ o c u p a c i � n & l t ; / K e y & g t ; & l t ; / a : K e y & g t ; & l t ; a : V a l u e   i : t y p e = " M e a s u r e G r i d N o d e V i e w S t a t e " & g t ; & l t ; C o l u m n & g t ; 1 4 & l t ; / C o l u m n & g t ; & l t ; L a y e d O u t & g t ; t r u e & l t ; / L a y e d O u t & g t ; & l t ; / a : V a l u e & g t ; & l t ; / a : K e y V a l u e O f D i a g r a m O b j e c t K e y a n y T y p e z b w N T n L X & g t ; & l t ; a : K e y V a l u e O f D i a g r a m O b j e c t K e y a n y T y p e z b w N T n L X & g t ; & l t ; a : K e y & g t ; & l t ; K e y & g t ; C o l u m n s \ A v a l � o _ C a t a s t r a l _ ( C O P ) & l t ; / K e y & g t ; & l t ; / a : K e y & g t ; & l t ; a : V a l u e   i : t y p e = " M e a s u r e G r i d N o d e V i e w S t a t e " & g t ; & l t ; C o l u m n & g t ; 1 5 & l t ; / C o l u m n & g t ; & l t ; L a y e d O u t & g t ; t r u e & l t ; / L a y e d O u t & g t ; & l t ; / a : V a l u e & g t ; & l t ; / a : K e y V a l u e O f D i a g r a m O b j e c t K e y a n y T y p e z b w N T n L X & g t ; & l t ; a : K e y V a l u e O f D i a g r a m O b j e c t K e y a n y T y p e z b w N T n L X & g t ; & l t ; a : K e y & g t ; & l t ; K e y & g t ; C o l u m n s \ A � o _ A v a l � o _ C a t a s t r a l & l t ; / K e y & g t ; & l t ; / a : K e y & g t ; & l t ; a : V a l u e   i : t y p e = " M e a s u r e G r i d N o d e V i e w S t a t e " & g t ; & l t ; C o l u m n & g t ; 1 6 & l t ; / C o l u m n & g t ; & l t ; L a y e d O u t & g t ; t r u e & l t ; / L a y e d O u t & g t ; & l t ; / a : V a l u e & g t ; & l t ; / a : K e y V a l u e O f D i a g r a m O b j e c t K e y a n y T y p e z b w N T n L X & g t ; & l t ; a : K e y V a l u e O f D i a g r a m O b j e c t K e y a n y T y p e z b w N T n L X & g t ; & l t ; a : K e y & g t ; & l t ; K e y & g t ; C o l u m n s \ A � o _ c o n s t r u i d o & l t ; / K e y & g t ; & l t ; / a : K e y & g t ; & l t ; a : V a l u e   i : t y p e = " M e a s u r e G r i d N o d e V i e w S t a t e " & g t ; & l t ; C o l u m n & g t ; 1 7 & l t ; / C o l u m n & g t ; & l t ; L a y e d O u t & g t ; t r u e & l t ; / L a y e d O u t & g t ; & l t ; / a : V a l u e & g t ; & l t ; / a : K e y V a l u e O f D i a g r a m O b j e c t K e y a n y T y p e z b w N T n L X & g t ; & l t ; a : K e y V a l u e O f D i a g r a m O b j e c t K e y a n y T y p e z b w N T n L X & g t ; & l t ; a : K e y & g t ; & l t ; K e y & g t ; C o l u m n s \ M a t e r i a l & l t ; / K e y & g t ; & l t ; / a : K e y & g t ; & l t ; a : V a l u e   i : t y p e = " M e a s u r e G r i d N o d e V i e w S t a t e " & g t ; & l t ; C o l u m n & g t ; 1 8 & l t ; / C o l u m n & g t ; & l t ; L a y e d O u t & g t ; t r u e & l t ; / L a y e d O u t & g t ; & l t ; / a : V a l u e & g t ; & l t ; / a : K e y V a l u e O f D i a g r a m O b j e c t K e y a n y T y p e z b w N T n L X & g t ; & l t ; a : K e y V a l u e O f D i a g r a m O b j e c t K e y a n y T y p e z b w N T n L X & g t ; & l t ; a : K e y & g t ; & l t ; K e y & g t ; C o l u m n s \ N � m e r o _ p i s o s & l t ; / K e y & g t ; & l t ; / a : K e y & g t ; & l t ; a : V a l u e   i : t y p e = " M e a s u r e G r i d N o d e V i e w S t a t e " & g t ; & l t ; C o l u m n & g t ; 1 9 & l t ; / C o l u m n & g t ; & l t ; L a y e d O u t & g t ; t r u e & l t ; / L a y e d O u t & g t ; & l t ; / a : V a l u e & g t ; & l t ; / a : K e y V a l u e O f D i a g r a m O b j e c t K e y a n y T y p e z b w N T n L X & g t ; & l t ; a : K e y V a l u e O f D i a g r a m O b j e c t K e y a n y T y p e z b w N T n L X & g t ; & l t ; a : K e y & g t ; & l t ; K e y & g t ; C o l u m n s \ N o r m a _ a p l i c a d a _ c o n s t r u c c i � n _ r e f o r z a m i e n t o & l t ; / K e y & g t ; & l t ; / a : K e y & g t ; & l t ; a : V a l u e   i : t y p e = " M e a s u r e G r i d N o d e V i e w S t a t e " & g t ; & l t ; C o l u m n & g t ; 2 0 & l t ; / C o l u m n & g t ; & l t ; L a y e d O u t & g t ; t r u e & l t ; / L a y e d O u t & g t ; & l t ; / a : V a l u e & g t ; & l t ; / a : K e y V a l u e O f D i a g r a m O b j e c t K e y a n y T y p e z b w N T n L X & g t ; & l t ; a : K e y V a l u e O f D i a g r a m O b j e c t K e y a n y T y p e z b w N T n L X & g t ; & l t ; a : K e y & g t ; & l t ; K e y & g t ; C o l u m n s \ C o n d i c i � n _ p r o p i e d a d & l t ; / K e y & g t ; & l t ; / a : K e y & g t ; & l t ; a : V a l u e   i : t y p e = " M e a s u r e G r i d N o d e V i e w S t a t e " & g t ; & l t ; C o l u m n & g t ; 2 1 & l t ; / C o l u m n & g t ; & l t ; L a y e d O u t & g t ; t r u e & l t ; / L a y e d O u t & g t ; & l t ; / a : V a l u e & g t ; & l t ; / a : K e y V a l u e O f D i a g r a m O b j e c t K e y a n y T y p e z b w N T n L X & g t ; & l t ; a : K e y V a l u e O f D i a g r a m O b j e c t K e y a n y T y p e z b w N T n L X & g t ; & l t ; a : K e y & g t ; & l t ; K e y & g t ; C o l u m n s \ I n f o r m a c i � n _ a d i c i o n a l & l t ; / K e y & g t ; & l t ; / a : K e y & g t ; & l t ; a : V a l u e   i : t y p e = " M e a s u r e G r i d N o d e V i e w S t a t e " & g t ; & l t ; C o l u m n & g t ; 2 2 & l t ; / C o l u m n & g t ; & l t ; L a y e d O u t & g t ; t r u e & l t ; / L a y e d O u t & g t ; & l t ; / a : V a l u e & g t ; & l t ; / a : K e y V a l u e O f D i a g r a m O b j e c t K e y a n y T y p e z b w N T n L X & g t ; & l t ; a : K e y V a l u e O f D i a g r a m O b j e c t K e y a n y T y p e z b w N T n L X & g t ; & l t ; a : K e y & g t ; & l t ; K e y & g t ; C o l u m n s \ T a x o n o m � a & l t ; / K e y & g t ; & l t ; / a : K e y & g t ; & l t ; a : V a l u e   i : t y p e = " M e a s u r e G r i d N o d e V i e w S t a t e " & g t ; & l t ; C o l u m n & g t ; 2 3 & l t ; / C o l u m n & g t ; & l t ; L a y e d O u t & g t ; t r u e & l t ; / L a y e d O u t & g t ; & l t ; / a : V a l u e & g t ; & l t ; / a : K e y V a l u e O f D i a g r a m O b j e c t K e y a n y T y p e z b w N T n L X & g t ; & l t ; a : K e y V a l u e O f D i a g r a m O b j e c t K e y a n y T y p e z b w N T n L X & g t ; & l t ; a : K e y & g t ; & l t ; K e y & g t ; C o l u m n s \ S e c t o r & l t ; / K e y & g t ; & l t ; / a : K e y & g t ; & l t ; a : V a l u e   i : t y p e = " M e a s u r e G r i d N o d e V i e w S t a t e " & g t ; & l t ; C o l u m n & g t ; 2 4 & l t ; / C o l u m n & g t ; & l t ; L a y e d O u t & g t ; t r u e & l t ; / L a y e d O u t & g t ; & l t ; / a : V a l u e & g t ; & l t ; / a : K e y V a l u e O f D i a g r a m O b j e c t K e y a n y T y p e z b w N T n L X & g t ; & l t ; a : K e y V a l u e O f D i a g r a m O b j e c t K e y a n y T y p e z b w N T n L X & g t ; & l t ; a : K e y & g t ; & l t ; K e y & g t ; C o l u m n s \ S e c t o r   A d m i n i s t r a t i v o & l t ; / K e y & g t ; & l t ; / a : K e y & g t ; & l t ; a : V a l u e   i : t y p e = " M e a s u r e G r i d N o d e V i e w S t a t e " & g t ; & l t ; C o l u m n & g t ; 2 5 & l t ; / C o l u m n & g t ; & l t ; L a y e d O u t & g t ; t r u e & l t ; / L a y e d O u t & g t ; & l t ; / a : V a l u e & g t ; & l t ; / a : K e y V a l u e O f D i a g r a m O b j e c t K e y a n y T y p e z b w N T n L X & g t ; & l t ; a : K e y V a l u e O f D i a g r a m O b j e c t K e y a n y T y p e z b w N T n L X & g t ; & l t ; a : K e y & g t ; & l t ; K e y & g t ; C o l u m n s \ E n t i d a d & l t ; / K e y & g t ; & l t ; / a : K e y & g t ; & l t ; a : V a l u e   i : t y p e = " M e a s u r e G r i d N o d e V i e w S t a t e " & g t ; & l t ; C o l u m n & g t ; 2 6 & 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6.xml>��< ? x m l   v e r s i o n = " 1 . 0 "   e n c o d i n g = " U T F - 1 6 " ? > < G e m i n i   x m l n s = " h t t p : / / g e m i n i / p i v o t c u s t o m i z a t i o n / M a n u a l C a l c M o d e " > < C u s t o m C o n t e n t > < ! [ C D A T A [ F a l s e ] ] > < / C u s t o m C o n t e n t > < / G e m i n i > 
</file>

<file path=customXml/item7.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 f a l s e < / U p d a t e N e e d e d > < R o w C o u n t > 0 < / R o w C o u n t > < / L i n k e d T a b l e I n f o > < / L i n k e d T a b l e L i s t > < / L i n k e d T a b l e s > ] ] > < / C u s t o m C o n t e n t > < / G e m i n i > 
</file>

<file path=customXml/item8.xml>��< ? x m l   v e r s i o n = " 1 . 0 "   e n c o d i n g = " U T F - 1 6 " ? > < G e m i n i   x m l n s = " h t t p : / / g e m i n i / p i v o t c u s t o m i z a t i o n / I s S a n d b o x E m b e d d e d " > < C u s t o m C o n t e n t > < ! [ C D A T A [ y e s ] ] > < / 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C3EF3086-C7C2-40D4-9060-C3E9573659D8}">
  <ds:schemaRefs/>
</ds:datastoreItem>
</file>

<file path=customXml/itemProps10.xml><?xml version="1.0" encoding="utf-8"?>
<ds:datastoreItem xmlns:ds="http://schemas.openxmlformats.org/officeDocument/2006/customXml" ds:itemID="{6EDD68E0-5E72-496A-B8DF-EC543E86E91B}">
  <ds:schemaRefs/>
</ds:datastoreItem>
</file>

<file path=customXml/itemProps11.xml><?xml version="1.0" encoding="utf-8"?>
<ds:datastoreItem xmlns:ds="http://schemas.openxmlformats.org/officeDocument/2006/customXml" ds:itemID="{DA000C45-C08D-45D2-A4C8-24E1B7761FDC}">
  <ds:schemaRefs/>
</ds:datastoreItem>
</file>

<file path=customXml/itemProps12.xml><?xml version="1.0" encoding="utf-8"?>
<ds:datastoreItem xmlns:ds="http://schemas.openxmlformats.org/officeDocument/2006/customXml" ds:itemID="{9D2C13F5-4327-4C6A-A40B-B10D2F028FF8}">
  <ds:schemaRefs/>
</ds:datastoreItem>
</file>

<file path=customXml/itemProps13.xml><?xml version="1.0" encoding="utf-8"?>
<ds:datastoreItem xmlns:ds="http://schemas.openxmlformats.org/officeDocument/2006/customXml" ds:itemID="{7EDB335B-076B-4023-AA0C-AE42E9A7CE39}">
  <ds:schemaRefs/>
</ds:datastoreItem>
</file>

<file path=customXml/itemProps14.xml><?xml version="1.0" encoding="utf-8"?>
<ds:datastoreItem xmlns:ds="http://schemas.openxmlformats.org/officeDocument/2006/customXml" ds:itemID="{CFA2B72D-28E2-460A-9D6F-41798AA37254}">
  <ds:schemaRefs/>
</ds:datastoreItem>
</file>

<file path=customXml/itemProps15.xml><?xml version="1.0" encoding="utf-8"?>
<ds:datastoreItem xmlns:ds="http://schemas.openxmlformats.org/officeDocument/2006/customXml" ds:itemID="{F1B028BC-D812-4535-946D-57DF3ED9EE63}">
  <ds:schemaRefs/>
</ds:datastoreItem>
</file>

<file path=customXml/itemProps16.xml><?xml version="1.0" encoding="utf-8"?>
<ds:datastoreItem xmlns:ds="http://schemas.openxmlformats.org/officeDocument/2006/customXml" ds:itemID="{01C359C8-D879-4459-A498-49D3977F4BA5}">
  <ds:schemaRefs/>
</ds:datastoreItem>
</file>

<file path=customXml/itemProps17.xml><?xml version="1.0" encoding="utf-8"?>
<ds:datastoreItem xmlns:ds="http://schemas.openxmlformats.org/officeDocument/2006/customXml" ds:itemID="{F8B84B37-0E4A-4983-80B0-B3E3B7724517}">
  <ds:schemaRefs/>
</ds:datastoreItem>
</file>

<file path=customXml/itemProps18.xml><?xml version="1.0" encoding="utf-8"?>
<ds:datastoreItem xmlns:ds="http://schemas.openxmlformats.org/officeDocument/2006/customXml" ds:itemID="{92C6FF89-B34D-4AA8-9286-9448DC5E1FE6}">
  <ds:schemaRefs/>
</ds:datastoreItem>
</file>

<file path=customXml/itemProps19.xml><?xml version="1.0" encoding="utf-8"?>
<ds:datastoreItem xmlns:ds="http://schemas.openxmlformats.org/officeDocument/2006/customXml" ds:itemID="{AC047DD0-D4C1-4EE5-882F-9B5FA6EAC91E}">
  <ds:schemaRefs/>
</ds:datastoreItem>
</file>

<file path=customXml/itemProps2.xml><?xml version="1.0" encoding="utf-8"?>
<ds:datastoreItem xmlns:ds="http://schemas.openxmlformats.org/officeDocument/2006/customXml" ds:itemID="{35F04EDC-515E-4EE1-95C5-7B037A2214B8}">
  <ds:schemaRefs/>
</ds:datastoreItem>
</file>

<file path=customXml/itemProps20.xml><?xml version="1.0" encoding="utf-8"?>
<ds:datastoreItem xmlns:ds="http://schemas.openxmlformats.org/officeDocument/2006/customXml" ds:itemID="{38086E74-1869-4851-AB67-008AA21E0B42}">
  <ds:schemaRefs/>
</ds:datastoreItem>
</file>

<file path=customXml/itemProps21.xml><?xml version="1.0" encoding="utf-8"?>
<ds:datastoreItem xmlns:ds="http://schemas.openxmlformats.org/officeDocument/2006/customXml" ds:itemID="{7E971B3E-C9F6-4A7C-A94E-DBE1F7FAADC9}">
  <ds:schemaRefs/>
</ds:datastoreItem>
</file>

<file path=customXml/itemProps22.xml><?xml version="1.0" encoding="utf-8"?>
<ds:datastoreItem xmlns:ds="http://schemas.openxmlformats.org/officeDocument/2006/customXml" ds:itemID="{DD52ABAA-7749-4701-B577-3A8B03639ABD}">
  <ds:schemaRefs/>
</ds:datastoreItem>
</file>

<file path=customXml/itemProps23.xml><?xml version="1.0" encoding="utf-8"?>
<ds:datastoreItem xmlns:ds="http://schemas.openxmlformats.org/officeDocument/2006/customXml" ds:itemID="{906D3A07-5AB7-4CAE-A470-12F52F7241D6}">
  <ds:schemaRefs/>
</ds:datastoreItem>
</file>

<file path=customXml/itemProps24.xml><?xml version="1.0" encoding="utf-8"?>
<ds:datastoreItem xmlns:ds="http://schemas.openxmlformats.org/officeDocument/2006/customXml" ds:itemID="{F0A1C9FF-F0F7-47FD-A354-C79198F9859D}">
  <ds:schemaRefs/>
</ds:datastoreItem>
</file>

<file path=customXml/itemProps25.xml><?xml version="1.0" encoding="utf-8"?>
<ds:datastoreItem xmlns:ds="http://schemas.openxmlformats.org/officeDocument/2006/customXml" ds:itemID="{7ECAA828-DD6E-4643-8226-05813F3E4B8E}">
  <ds:schemaRefs/>
</ds:datastoreItem>
</file>

<file path=customXml/itemProps26.xml><?xml version="1.0" encoding="utf-8"?>
<ds:datastoreItem xmlns:ds="http://schemas.openxmlformats.org/officeDocument/2006/customXml" ds:itemID="{5602AAD6-8BBB-443C-B11B-BD057ACFCFC9}">
  <ds:schemaRefs/>
</ds:datastoreItem>
</file>

<file path=customXml/itemProps27.xml><?xml version="1.0" encoding="utf-8"?>
<ds:datastoreItem xmlns:ds="http://schemas.openxmlformats.org/officeDocument/2006/customXml" ds:itemID="{B34505E6-00FC-4603-8FB8-95A75E495882}">
  <ds:schemaRefs/>
</ds:datastoreItem>
</file>

<file path=customXml/itemProps28.xml><?xml version="1.0" encoding="utf-8"?>
<ds:datastoreItem xmlns:ds="http://schemas.openxmlformats.org/officeDocument/2006/customXml" ds:itemID="{AC0C02F9-509E-453F-8B6E-2E8E6E24D7CE}">
  <ds:schemaRefs/>
</ds:datastoreItem>
</file>

<file path=customXml/itemProps29.xml><?xml version="1.0" encoding="utf-8"?>
<ds:datastoreItem xmlns:ds="http://schemas.openxmlformats.org/officeDocument/2006/customXml" ds:itemID="{1588AAC0-C71E-47CE-A0AA-8ECA367F5132}">
  <ds:schemaRefs/>
</ds:datastoreItem>
</file>

<file path=customXml/itemProps3.xml><?xml version="1.0" encoding="utf-8"?>
<ds:datastoreItem xmlns:ds="http://schemas.openxmlformats.org/officeDocument/2006/customXml" ds:itemID="{8C1B6CAF-FF59-4B10-8A7D-CE2AFCFE8440}">
  <ds:schemaRefs/>
</ds:datastoreItem>
</file>

<file path=customXml/itemProps4.xml><?xml version="1.0" encoding="utf-8"?>
<ds:datastoreItem xmlns:ds="http://schemas.openxmlformats.org/officeDocument/2006/customXml" ds:itemID="{94D068F4-71EC-4459-9670-02D0A42087A1}">
  <ds:schemaRefs/>
</ds:datastoreItem>
</file>

<file path=customXml/itemProps5.xml><?xml version="1.0" encoding="utf-8"?>
<ds:datastoreItem xmlns:ds="http://schemas.openxmlformats.org/officeDocument/2006/customXml" ds:itemID="{22319999-ECEF-4E2C-90E1-C5B593FE3991}">
  <ds:schemaRefs/>
</ds:datastoreItem>
</file>

<file path=customXml/itemProps6.xml><?xml version="1.0" encoding="utf-8"?>
<ds:datastoreItem xmlns:ds="http://schemas.openxmlformats.org/officeDocument/2006/customXml" ds:itemID="{A029DA81-8A4F-4141-A78F-0DC6DE827006}">
  <ds:schemaRefs/>
</ds:datastoreItem>
</file>

<file path=customXml/itemProps7.xml><?xml version="1.0" encoding="utf-8"?>
<ds:datastoreItem xmlns:ds="http://schemas.openxmlformats.org/officeDocument/2006/customXml" ds:itemID="{7BF28CC2-21B0-468E-B5B8-C69465881ADF}">
  <ds:schemaRefs/>
</ds:datastoreItem>
</file>

<file path=customXml/itemProps8.xml><?xml version="1.0" encoding="utf-8"?>
<ds:datastoreItem xmlns:ds="http://schemas.openxmlformats.org/officeDocument/2006/customXml" ds:itemID="{648860F4-D7AE-49A7-818A-A7F3AC49A0B8}">
  <ds:schemaRefs/>
</ds:datastoreItem>
</file>

<file path=customXml/itemProps9.xml><?xml version="1.0" encoding="utf-8"?>
<ds:datastoreItem xmlns:ds="http://schemas.openxmlformats.org/officeDocument/2006/customXml" ds:itemID="{AAE3D9B9-CC31-443E-A771-26267C1EC4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2023-02-27T21:12:27Z</dcterms:modified>
</cp:coreProperties>
</file>